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LY 2022" sheetId="1" r:id="rId4"/>
  </sheets>
  <definedNames/>
  <calcPr/>
</workbook>
</file>

<file path=xl/sharedStrings.xml><?xml version="1.0" encoding="utf-8"?>
<sst xmlns="http://schemas.openxmlformats.org/spreadsheetml/2006/main" count="126" uniqueCount="54">
  <si>
    <t>Teachers are requested to personally verify the data before submitting. Kindly submit the data on or before 30.07.2022</t>
  </si>
  <si>
    <t>KENDRIYA VIDYALAYA NO. 2 EKLINGGARH, UDAIPUR</t>
  </si>
  <si>
    <t xml:space="preserve"> ENROLLMENT JULY-22(SESSION-2022-23)</t>
  </si>
  <si>
    <t>CLASS</t>
  </si>
  <si>
    <t xml:space="preserve">SECTION </t>
  </si>
  <si>
    <t>BOYS</t>
  </si>
  <si>
    <t>GIRLS</t>
  </si>
  <si>
    <t>TOTAL</t>
  </si>
  <si>
    <t>CAT I</t>
  </si>
  <si>
    <t xml:space="preserve">CAT II </t>
  </si>
  <si>
    <t>CAT III</t>
  </si>
  <si>
    <t>CAT IV</t>
  </si>
  <si>
    <t>CAT V</t>
  </si>
  <si>
    <t>TOTAL BOYS</t>
  </si>
  <si>
    <t>TOTAL GIRLS</t>
  </si>
  <si>
    <t>CAT. WISE TOTAL</t>
  </si>
  <si>
    <t>Gen</t>
  </si>
  <si>
    <t>SC</t>
  </si>
  <si>
    <t>ST</t>
  </si>
  <si>
    <t>OBC</t>
  </si>
  <si>
    <t>MINORITY</t>
  </si>
  <si>
    <t>MUSLIM</t>
  </si>
  <si>
    <t>PH</t>
  </si>
  <si>
    <t>Fee Exemption</t>
  </si>
  <si>
    <t>LAST MONTH ENROLLMENT</t>
  </si>
  <si>
    <t>TOTAL TC ISSUED</t>
  </si>
  <si>
    <t>NEW admission</t>
  </si>
  <si>
    <r>
      <rPr>
        <rFont val="Calibri"/>
        <b/>
        <color rgb="FFFF1111"/>
        <sz val="10.0"/>
        <u/>
      </rPr>
      <t>CURRENT</t>
    </r>
    <r>
      <rPr>
        <rFont val="Calibri"/>
        <b/>
        <color theme="1"/>
        <sz val="10.0"/>
        <u/>
      </rPr>
      <t xml:space="preserve"> ENROLL</t>
    </r>
  </si>
  <si>
    <t>DIFFERENCE</t>
  </si>
  <si>
    <t xml:space="preserve">BOYS </t>
  </si>
  <si>
    <t>Single Girl Child</t>
  </si>
  <si>
    <t>RTE</t>
  </si>
  <si>
    <t>Primary Section</t>
  </si>
  <si>
    <t>I</t>
  </si>
  <si>
    <t>A</t>
  </si>
  <si>
    <t>B</t>
  </si>
  <si>
    <t>C</t>
  </si>
  <si>
    <t>II</t>
  </si>
  <si>
    <t>III</t>
  </si>
  <si>
    <t>IV</t>
  </si>
  <si>
    <t>V</t>
  </si>
  <si>
    <t>Total</t>
  </si>
  <si>
    <t>Secondary Section</t>
  </si>
  <si>
    <t>VI</t>
  </si>
  <si>
    <t>VII</t>
  </si>
  <si>
    <t>VIII</t>
  </si>
  <si>
    <t>IX</t>
  </si>
  <si>
    <t>X</t>
  </si>
  <si>
    <t>Higher Secondary Section</t>
  </si>
  <si>
    <t>XI</t>
  </si>
  <si>
    <t>SCIENCE</t>
  </si>
  <si>
    <t>COMMERCE</t>
  </si>
  <si>
    <t>XII</t>
  </si>
  <si>
    <t>GRANDTOTAL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</si>
</sst>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  <scheme val="minor"/>
    </font>
    <font>
      <b/>
      <i/>
      <sz val="22.0"/>
      <color rgb="FFFF0000"/>
      <name val="Calibri"/>
    </font>
    <font/>
    <font>
      <b/>
      <sz val="20.0"/>
      <color theme="1"/>
      <name val="Arial"/>
    </font>
    <font>
      <b/>
      <sz val="12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i/>
      <sz val="12.0"/>
      <color rgb="FFFFFFFF"/>
      <name val="Calibri"/>
    </font>
    <font>
      <b/>
      <i/>
      <u/>
      <sz val="11.0"/>
      <color theme="0"/>
      <name val="Calibri"/>
    </font>
    <font>
      <b/>
      <u/>
      <sz val="10.0"/>
      <color theme="1"/>
      <name val="Calibri"/>
    </font>
    <font>
      <b/>
      <i/>
      <u/>
      <sz val="12.0"/>
      <color theme="0"/>
      <name val="Calibri"/>
    </font>
    <font>
      <b/>
      <i/>
      <sz val="11.0"/>
      <color rgb="FFFFFFFF"/>
      <name val="Calibri"/>
    </font>
    <font>
      <b/>
      <i/>
      <u/>
      <sz val="11.0"/>
      <color rgb="FFFFFFFF"/>
      <name val="Calibri"/>
    </font>
    <font>
      <b/>
      <i/>
      <u/>
      <sz val="10.0"/>
      <color rgb="FFFFFFFF"/>
      <name val="Calibri"/>
    </font>
    <font>
      <b/>
      <sz val="12.0"/>
      <color theme="1"/>
      <name val="Arial"/>
    </font>
    <font>
      <b/>
      <sz val="12.0"/>
      <color rgb="FFFFFFFF"/>
      <name val="Arial"/>
    </font>
    <font>
      <b/>
      <sz val="12.0"/>
      <color rgb="FFFFFFFF"/>
      <name val="Calibri"/>
    </font>
    <font>
      <b/>
      <sz val="12.0"/>
      <color rgb="FF000000"/>
      <name val="Arial"/>
    </font>
    <font>
      <b/>
      <sz val="12.0"/>
      <color theme="0"/>
      <name val="Calibri"/>
    </font>
    <font>
      <b/>
      <sz val="12.0"/>
      <color rgb="FF000000"/>
      <name val="Calibri"/>
    </font>
    <font>
      <b/>
      <sz val="11.0"/>
      <color theme="0"/>
      <name val="Calibri"/>
    </font>
    <font>
      <b/>
      <i/>
      <u/>
      <sz val="12.0"/>
      <color theme="1"/>
      <name val="Calibri"/>
    </font>
    <font>
      <b/>
      <i/>
      <u/>
      <sz val="20.0"/>
      <color theme="1"/>
      <name val="Calibri"/>
    </font>
    <font>
      <b/>
      <i/>
      <u/>
      <sz val="16.0"/>
      <color theme="1"/>
      <name val="Calibri"/>
    </font>
    <font>
      <b/>
      <i/>
      <u/>
      <sz val="16.0"/>
      <color theme="1"/>
      <name val="Calibri"/>
    </font>
    <font>
      <b/>
      <i/>
      <u/>
      <sz val="16.0"/>
      <color theme="1"/>
      <name val="Calibri"/>
    </font>
    <font>
      <b/>
      <i/>
      <u/>
      <sz val="16.0"/>
      <color theme="0"/>
      <name val="Calibri"/>
    </font>
    <font>
      <b/>
      <i/>
      <u/>
      <sz val="16.0"/>
      <color theme="0"/>
      <name val="Calibri"/>
    </font>
    <font>
      <b/>
      <i/>
      <u/>
      <sz val="16.0"/>
      <color theme="1"/>
      <name val="Calibri"/>
    </font>
    <font>
      <b/>
      <i/>
      <u/>
      <sz val="16.0"/>
      <color theme="1"/>
      <name val="Calibri"/>
    </font>
    <font>
      <sz val="11.0"/>
      <color theme="1"/>
      <name val="Arial"/>
    </font>
    <font>
      <sz val="11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  <fill>
      <patternFill patternType="solid">
        <fgColor theme="9"/>
        <bgColor theme="9"/>
      </patternFill>
    </fill>
    <fill>
      <patternFill patternType="solid">
        <fgColor rgb="FF262626"/>
        <bgColor rgb="FF262626"/>
      </patternFill>
    </fill>
    <fill>
      <patternFill patternType="solid">
        <fgColor rgb="FFFF1111"/>
        <bgColor rgb="FFFF1111"/>
      </patternFill>
    </fill>
    <fill>
      <patternFill patternType="solid">
        <fgColor theme="5"/>
        <bgColor theme="5"/>
      </patternFill>
    </fill>
    <fill>
      <patternFill patternType="solid">
        <fgColor rgb="FFD6E3BC"/>
        <bgColor rgb="FFD6E3BC"/>
      </patternFill>
    </fill>
    <fill>
      <patternFill patternType="solid">
        <fgColor theme="8"/>
        <bgColor theme="8"/>
      </patternFill>
    </fill>
    <fill>
      <patternFill patternType="solid">
        <fgColor rgb="FFF79646"/>
        <bgColor rgb="FFF79646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4F81BD"/>
      </left>
      <top style="thin">
        <color rgb="FF4F81BD"/>
      </top>
      <bottom style="thin">
        <color rgb="FF4F81BD"/>
      </bottom>
    </border>
    <border>
      <top style="thin">
        <color rgb="FF4F81BD"/>
      </top>
      <bottom style="thin">
        <color rgb="FF4F81BD"/>
      </bottom>
    </border>
    <border>
      <right style="thin">
        <color rgb="FF4F81BD"/>
      </right>
      <top style="thin">
        <color rgb="FF4F81BD"/>
      </top>
      <bottom style="thin">
        <color rgb="FF4F81BD"/>
      </bottom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thin">
        <color rgb="FF4F81BD"/>
      </left>
      <right style="thin">
        <color rgb="FF4F81BD"/>
      </right>
      <top style="thin">
        <color rgb="FF4F81BD"/>
      </top>
    </border>
    <border>
      <left/>
      <top/>
      <bottom/>
    </border>
    <border>
      <right style="thin">
        <color theme="0"/>
      </right>
      <top/>
      <bottom/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4F81BD"/>
      </left>
      <right style="thin">
        <color rgb="FF4F81BD"/>
      </right>
      <bottom style="thin">
        <color rgb="FF4F81BD"/>
      </bottom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medium">
        <color rgb="FF000000"/>
      </left>
      <top/>
    </border>
    <border>
      <right style="medium">
        <color rgb="FF000000"/>
      </right>
      <top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7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vertical="center"/>
    </xf>
    <xf borderId="1" fillId="0" fontId="2" numFmtId="0" xfId="0" applyBorder="1" applyFont="1"/>
    <xf borderId="0" fillId="0" fontId="1" numFmtId="0" xfId="0" applyAlignment="1" applyFont="1">
      <alignment horizontal="left" vertical="center"/>
    </xf>
    <xf borderId="2" fillId="2" fontId="3" numFmtId="0" xfId="0" applyAlignment="1" applyBorder="1" applyFill="1" applyFont="1">
      <alignment horizontal="center" readingOrder="0" vertical="center"/>
    </xf>
    <xf borderId="3" fillId="0" fontId="2" numFmtId="0" xfId="0" applyBorder="1" applyFont="1"/>
    <xf borderId="4" fillId="0" fontId="2" numFmtId="0" xfId="0" applyBorder="1" applyFont="1"/>
    <xf borderId="0" fillId="2" fontId="3" numFmtId="0" xfId="0" applyAlignment="1" applyFont="1">
      <alignment horizontal="center" readingOrder="0" vertical="center"/>
    </xf>
    <xf borderId="5" fillId="3" fontId="4" numFmtId="0" xfId="0" applyAlignment="1" applyBorder="1" applyFill="1" applyFont="1">
      <alignment horizontal="center" readingOrder="0" vertical="center"/>
    </xf>
    <xf borderId="6" fillId="0" fontId="2" numFmtId="0" xfId="0" applyBorder="1" applyFont="1"/>
    <xf borderId="7" fillId="0" fontId="2" numFmtId="0" xfId="0" applyBorder="1" applyFont="1"/>
    <xf borderId="0" fillId="3" fontId="4" numFmtId="0" xfId="0" applyAlignment="1" applyFont="1">
      <alignment horizontal="center" readingOrder="0" vertical="center"/>
    </xf>
    <xf borderId="8" fillId="0" fontId="4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8" fillId="4" fontId="5" numFmtId="0" xfId="0" applyAlignment="1" applyBorder="1" applyFill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6" numFmtId="0" xfId="0" applyAlignment="1" applyBorder="1" applyFont="1">
      <alignment horizontal="center" vertical="center"/>
    </xf>
    <xf borderId="8" fillId="4" fontId="6" numFmtId="0" xfId="0" applyAlignment="1" applyBorder="1" applyFont="1">
      <alignment horizontal="center" shrinkToFit="0" textRotation="255" vertical="center" wrapText="1"/>
    </xf>
    <xf borderId="8" fillId="4" fontId="6" numFmtId="0" xfId="0" applyAlignment="1" applyBorder="1" applyFont="1">
      <alignment horizontal="center" shrinkToFit="0" vertical="center" wrapText="1"/>
    </xf>
    <xf borderId="5" fillId="5" fontId="7" numFmtId="0" xfId="0" applyAlignment="1" applyBorder="1" applyFill="1" applyFont="1">
      <alignment horizontal="center" vertical="center"/>
    </xf>
    <xf borderId="5" fillId="5" fontId="8" numFmtId="0" xfId="0" applyAlignment="1" applyBorder="1" applyFont="1">
      <alignment horizontal="center" shrinkToFit="0" vertical="center" wrapText="1"/>
    </xf>
    <xf borderId="2" fillId="5" fontId="9" numFmtId="0" xfId="0" applyAlignment="1" applyBorder="1" applyFont="1">
      <alignment horizontal="center" vertical="center"/>
    </xf>
    <xf borderId="12" fillId="4" fontId="6" numFmtId="0" xfId="0" applyAlignment="1" applyBorder="1" applyFont="1">
      <alignment horizontal="center" shrinkToFit="0" vertical="center" wrapText="1"/>
    </xf>
    <xf borderId="13" fillId="6" fontId="10" numFmtId="0" xfId="0" applyAlignment="1" applyBorder="1" applyFill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4" fontId="6" numFmtId="0" xfId="0" applyAlignment="1" applyBorder="1" applyFont="1">
      <alignment horizontal="center" shrinkToFit="0" vertical="center" wrapText="1"/>
    </xf>
    <xf borderId="8" fillId="7" fontId="11" numFmtId="0" xfId="0" applyAlignment="1" applyBorder="1" applyFill="1" applyFont="1">
      <alignment horizontal="center" shrinkToFit="0" vertical="center" wrapText="1"/>
    </xf>
    <xf borderId="8" fillId="4" fontId="12" numFmtId="0" xfId="0" applyAlignment="1" applyBorder="1" applyFont="1">
      <alignment horizontal="center" shrinkToFit="0" vertical="center" wrapText="1"/>
    </xf>
    <xf borderId="0" fillId="8" fontId="13" numFmtId="0" xfId="0" applyAlignment="1" applyFill="1" applyFont="1">
      <alignment horizontal="center" readingOrder="0" shrinkToFit="0" vertical="center" wrapText="1"/>
    </xf>
    <xf borderId="17" fillId="0" fontId="2" numFmtId="0" xfId="0" applyBorder="1" applyFont="1"/>
    <xf borderId="8" fillId="0" fontId="5" numFmtId="0" xfId="0" applyAlignment="1" applyBorder="1" applyFont="1">
      <alignment horizontal="center" textRotation="90" vertical="center"/>
    </xf>
    <xf borderId="8" fillId="5" fontId="5" numFmtId="0" xfId="0" applyAlignment="1" applyBorder="1" applyFont="1">
      <alignment horizontal="center" textRotation="90" vertical="center"/>
    </xf>
    <xf borderId="18" fillId="0" fontId="2" numFmtId="0" xfId="0" applyBorder="1" applyFont="1"/>
    <xf borderId="19" fillId="6" fontId="14" numFmtId="0" xfId="0" applyAlignment="1" applyBorder="1" applyFont="1">
      <alignment horizontal="center" shrinkToFit="0" vertical="center" wrapText="1"/>
    </xf>
    <xf borderId="20" fillId="6" fontId="15" numFmtId="0" xfId="0" applyAlignment="1" applyBorder="1" applyFont="1">
      <alignment horizontal="center" vertical="center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6" fontId="16" numFmtId="0" xfId="0" applyAlignment="1" applyBorder="1" applyFont="1">
      <alignment horizontal="center" textRotation="90" vertical="center"/>
    </xf>
    <xf borderId="26" fillId="0" fontId="2" numFmtId="0" xfId="0" applyBorder="1" applyFont="1"/>
    <xf borderId="2" fillId="9" fontId="4" numFmtId="0" xfId="0" applyAlignment="1" applyBorder="1" applyFill="1" applyFont="1">
      <alignment horizontal="center" vertical="center"/>
    </xf>
    <xf borderId="0" fillId="9" fontId="4" numFmtId="0" xfId="0" applyAlignment="1" applyFont="1">
      <alignment horizontal="center" vertical="center"/>
    </xf>
    <xf borderId="27" fillId="0" fontId="4" numFmtId="0" xfId="0" applyAlignment="1" applyBorder="1" applyFont="1">
      <alignment horizontal="center" vertical="center"/>
    </xf>
    <xf borderId="28" fillId="0" fontId="17" numFmtId="0" xfId="0" applyAlignment="1" applyBorder="1" applyFont="1">
      <alignment readingOrder="0"/>
    </xf>
    <xf borderId="23" fillId="0" fontId="17" numFmtId="0" xfId="0" applyAlignment="1" applyBorder="1" applyFont="1">
      <alignment readingOrder="0"/>
    </xf>
    <xf borderId="29" fillId="4" fontId="4" numFmtId="0" xfId="0" applyBorder="1" applyFont="1"/>
    <xf borderId="23" fillId="0" fontId="4" numFmtId="0" xfId="0" applyAlignment="1" applyBorder="1" applyFont="1">
      <alignment readingOrder="0"/>
    </xf>
    <xf borderId="30" fillId="4" fontId="4" numFmtId="0" xfId="0" applyBorder="1" applyFont="1"/>
    <xf borderId="31" fillId="4" fontId="4" numFmtId="0" xfId="0" applyBorder="1" applyFont="1"/>
    <xf borderId="29" fillId="5" fontId="17" numFmtId="0" xfId="0" applyAlignment="1" applyBorder="1" applyFont="1">
      <alignment readingOrder="0"/>
    </xf>
    <xf borderId="32" fillId="4" fontId="4" numFmtId="0" xfId="0" applyBorder="1" applyFont="1"/>
    <xf borderId="33" fillId="6" fontId="18" numFmtId="0" xfId="0" applyAlignment="1" applyBorder="1" applyFont="1">
      <alignment horizontal="center" readingOrder="0" vertical="center"/>
    </xf>
    <xf borderId="27" fillId="4" fontId="4" numFmtId="0" xfId="0" applyAlignment="1" applyBorder="1" applyFont="1">
      <alignment readingOrder="0"/>
    </xf>
    <xf borderId="27" fillId="7" fontId="19" numFmtId="0" xfId="0" applyAlignment="1" applyBorder="1" applyFont="1">
      <alignment readingOrder="0"/>
    </xf>
    <xf borderId="34" fillId="4" fontId="20" numFmtId="0" xfId="0" applyAlignment="1" applyBorder="1" applyFont="1">
      <alignment readingOrder="0"/>
    </xf>
    <xf borderId="34" fillId="4" fontId="4" numFmtId="0" xfId="0" applyBorder="1" applyFont="1"/>
    <xf borderId="0" fillId="4" fontId="4" numFmtId="0" xfId="0" applyFont="1"/>
    <xf borderId="35" fillId="0" fontId="17" numFmtId="0" xfId="0" applyAlignment="1" applyBorder="1" applyFont="1">
      <alignment readingOrder="0"/>
    </xf>
    <xf borderId="17" fillId="0" fontId="17" numFmtId="0" xfId="0" applyAlignment="1" applyBorder="1" applyFont="1">
      <alignment readingOrder="0"/>
    </xf>
    <xf borderId="36" fillId="4" fontId="4" numFmtId="0" xfId="0" applyBorder="1" applyFont="1"/>
    <xf borderId="17" fillId="0" fontId="4" numFmtId="0" xfId="0" applyAlignment="1" applyBorder="1" applyFont="1">
      <alignment readingOrder="0"/>
    </xf>
    <xf borderId="37" fillId="4" fontId="4" numFmtId="0" xfId="0" applyBorder="1" applyFont="1"/>
    <xf borderId="38" fillId="4" fontId="4" numFmtId="0" xfId="0" applyBorder="1" applyFont="1"/>
    <xf borderId="36" fillId="5" fontId="17" numFmtId="0" xfId="0" applyAlignment="1" applyBorder="1" applyFont="1">
      <alignment readingOrder="0"/>
    </xf>
    <xf borderId="39" fillId="6" fontId="18" numFmtId="0" xfId="0" applyAlignment="1" applyBorder="1" applyFont="1">
      <alignment horizontal="center" readingOrder="0" vertical="center"/>
    </xf>
    <xf borderId="40" fillId="4" fontId="4" numFmtId="0" xfId="0" applyAlignment="1" applyBorder="1" applyFont="1">
      <alignment readingOrder="0"/>
    </xf>
    <xf borderId="40" fillId="7" fontId="19" numFmtId="0" xfId="0" applyAlignment="1" applyBorder="1" applyFont="1">
      <alignment readingOrder="0"/>
    </xf>
    <xf borderId="41" fillId="4" fontId="20" numFmtId="0" xfId="0" applyAlignment="1" applyBorder="1" applyFont="1">
      <alignment readingOrder="0"/>
    </xf>
    <xf borderId="27" fillId="10" fontId="4" numFmtId="0" xfId="0" applyAlignment="1" applyBorder="1" applyFill="1" applyFont="1">
      <alignment horizontal="center" vertical="center"/>
    </xf>
    <xf borderId="27" fillId="10" fontId="4" numFmtId="0" xfId="0" applyAlignment="1" applyBorder="1" applyFont="1">
      <alignment vertical="center"/>
    </xf>
    <xf borderId="42" fillId="10" fontId="4" numFmtId="0" xfId="0" applyAlignment="1" applyBorder="1" applyFont="1">
      <alignment vertical="center"/>
    </xf>
    <xf borderId="34" fillId="10" fontId="4" numFmtId="0" xfId="0" applyAlignment="1" applyBorder="1" applyFont="1">
      <alignment vertical="center"/>
    </xf>
    <xf borderId="23" fillId="0" fontId="4" numFmtId="0" xfId="0" applyAlignment="1" applyBorder="1" applyFont="1">
      <alignment horizontal="center" vertical="center"/>
    </xf>
    <xf borderId="27" fillId="0" fontId="17" numFmtId="0" xfId="0" applyAlignment="1" applyBorder="1" applyFont="1">
      <alignment horizontal="right" readingOrder="0"/>
    </xf>
    <xf borderId="27" fillId="0" fontId="4" numFmtId="0" xfId="0" applyAlignment="1" applyBorder="1" applyFont="1">
      <alignment horizontal="right" readingOrder="0"/>
    </xf>
    <xf borderId="27" fillId="11" fontId="17" numFmtId="0" xfId="0" applyAlignment="1" applyBorder="1" applyFill="1" applyFont="1">
      <alignment horizontal="right" readingOrder="0"/>
    </xf>
    <xf borderId="27" fillId="4" fontId="4" numFmtId="0" xfId="0" applyBorder="1" applyFont="1"/>
    <xf borderId="40" fillId="4" fontId="4" numFmtId="0" xfId="0" applyBorder="1" applyFont="1"/>
    <xf borderId="43" fillId="12" fontId="17" numFmtId="0" xfId="0" applyAlignment="1" applyBorder="1" applyFill="1" applyFont="1">
      <alignment readingOrder="0"/>
    </xf>
    <xf borderId="36" fillId="12" fontId="17" numFmtId="0" xfId="0" applyAlignment="1" applyBorder="1" applyFont="1">
      <alignment readingOrder="0"/>
    </xf>
    <xf borderId="36" fillId="12" fontId="4" numFmtId="0" xfId="0" applyAlignment="1" applyBorder="1" applyFont="1">
      <alignment readingOrder="0"/>
    </xf>
    <xf borderId="40" fillId="13" fontId="19" numFmtId="0" xfId="0" applyAlignment="1" applyBorder="1" applyFill="1" applyFont="1">
      <alignment readingOrder="0"/>
    </xf>
    <xf borderId="0" fillId="0" fontId="17" numFmtId="0" xfId="0" applyAlignment="1" applyFont="1">
      <alignment horizontal="right" readingOrder="0"/>
    </xf>
    <xf borderId="2" fillId="10" fontId="4" numFmtId="0" xfId="0" applyAlignment="1" applyBorder="1" applyFont="1">
      <alignment horizontal="center" vertical="center"/>
    </xf>
    <xf borderId="11" fillId="10" fontId="4" numFmtId="0" xfId="0" applyAlignment="1" applyBorder="1" applyFont="1">
      <alignment horizontal="center" vertical="center"/>
    </xf>
    <xf borderId="44" fillId="10" fontId="4" numFmtId="0" xfId="0" applyAlignment="1" applyBorder="1" applyFont="1">
      <alignment vertical="center"/>
    </xf>
    <xf borderId="30" fillId="10" fontId="4" numFmtId="0" xfId="0" applyAlignment="1" applyBorder="1" applyFont="1">
      <alignment vertical="center"/>
    </xf>
    <xf borderId="45" fillId="0" fontId="2" numFmtId="0" xfId="0" applyBorder="1" applyFont="1"/>
    <xf borderId="28" fillId="0" fontId="2" numFmtId="0" xfId="0" applyBorder="1" applyFont="1"/>
    <xf borderId="46" fillId="10" fontId="4" numFmtId="0" xfId="0" applyAlignment="1" applyBorder="1" applyFont="1">
      <alignment horizontal="center" vertical="center"/>
    </xf>
    <xf borderId="47" fillId="0" fontId="2" numFmtId="0" xfId="0" applyBorder="1" applyFont="1"/>
    <xf borderId="48" fillId="10" fontId="4" numFmtId="0" xfId="0" applyAlignment="1" applyBorder="1" applyFont="1">
      <alignment vertical="center"/>
    </xf>
    <xf borderId="49" fillId="10" fontId="4" numFmtId="0" xfId="0" applyAlignment="1" applyBorder="1" applyFont="1">
      <alignment horizontal="center" vertical="center"/>
    </xf>
    <xf borderId="50" fillId="0" fontId="2" numFmtId="0" xfId="0" applyBorder="1" applyFont="1"/>
    <xf borderId="30" fillId="10" fontId="4" numFmtId="0" xfId="0" applyAlignment="1" applyBorder="1" applyFont="1">
      <alignment horizontal="right" vertical="center"/>
    </xf>
    <xf borderId="30" fillId="10" fontId="21" numFmtId="0" xfId="0" applyAlignment="1" applyBorder="1" applyFont="1">
      <alignment horizontal="center" vertical="center"/>
    </xf>
    <xf borderId="49" fillId="10" fontId="21" numFmtId="0" xfId="0" applyAlignment="1" applyBorder="1" applyFont="1">
      <alignment horizontal="center" vertical="center"/>
    </xf>
    <xf borderId="51" fillId="9" fontId="4" numFmtId="0" xfId="0" applyAlignment="1" applyBorder="1" applyFont="1">
      <alignment horizontal="center" vertical="center"/>
    </xf>
    <xf borderId="52" fillId="0" fontId="2" numFmtId="0" xfId="0" applyBorder="1" applyFont="1"/>
    <xf borderId="53" fillId="0" fontId="2" numFmtId="0" xfId="0" applyBorder="1" applyFont="1"/>
    <xf borderId="8" fillId="12" fontId="4" numFmtId="0" xfId="0" applyAlignment="1" applyBorder="1" applyFont="1">
      <alignment horizontal="center" vertical="center"/>
    </xf>
    <xf borderId="27" fillId="12" fontId="4" numFmtId="0" xfId="0" applyAlignment="1" applyBorder="1" applyFont="1">
      <alignment horizontal="center" vertical="center"/>
    </xf>
    <xf borderId="54" fillId="12" fontId="17" numFmtId="0" xfId="0" applyAlignment="1" applyBorder="1" applyFont="1">
      <alignment readingOrder="0"/>
    </xf>
    <xf borderId="29" fillId="12" fontId="17" numFmtId="0" xfId="0" applyAlignment="1" applyBorder="1" applyFont="1">
      <alignment readingOrder="0"/>
    </xf>
    <xf borderId="29" fillId="12" fontId="4" numFmtId="0" xfId="0" applyAlignment="1" applyBorder="1" applyFont="1">
      <alignment readingOrder="0"/>
    </xf>
    <xf borderId="55" fillId="4" fontId="4" numFmtId="0" xfId="0" applyBorder="1" applyFont="1"/>
    <xf borderId="40" fillId="7" fontId="4" numFmtId="0" xfId="0" applyAlignment="1" applyBorder="1" applyFont="1">
      <alignment readingOrder="0"/>
    </xf>
    <xf borderId="41" fillId="4" fontId="17" numFmtId="0" xfId="0" applyAlignment="1" applyBorder="1" applyFont="1">
      <alignment readingOrder="0"/>
    </xf>
    <xf borderId="54" fillId="14" fontId="20" numFmtId="0" xfId="0" applyAlignment="1" applyBorder="1" applyFill="1" applyFont="1">
      <alignment horizontal="right" readingOrder="0"/>
    </xf>
    <xf borderId="54" fillId="14" fontId="22" numFmtId="0" xfId="0" applyAlignment="1" applyBorder="1" applyFont="1">
      <alignment horizontal="right" readingOrder="0"/>
    </xf>
    <xf borderId="29" fillId="11" fontId="20" numFmtId="0" xfId="0" applyAlignment="1" applyBorder="1" applyFont="1">
      <alignment horizontal="right" readingOrder="0"/>
    </xf>
    <xf borderId="54" fillId="11" fontId="20" numFmtId="0" xfId="0" applyAlignment="1" applyBorder="1" applyFont="1">
      <alignment horizontal="right" readingOrder="0"/>
    </xf>
    <xf borderId="28" fillId="0" fontId="20" numFmtId="0" xfId="0" applyAlignment="1" applyBorder="1" applyFont="1">
      <alignment horizontal="right" readingOrder="0"/>
    </xf>
    <xf borderId="33" fillId="6" fontId="18" numFmtId="0" xfId="0" applyAlignment="1" applyBorder="1" applyFont="1">
      <alignment horizontal="center" readingOrder="0"/>
    </xf>
    <xf borderId="27" fillId="4" fontId="22" numFmtId="0" xfId="0" applyAlignment="1" applyBorder="1" applyFont="1">
      <alignment horizontal="right" readingOrder="0"/>
    </xf>
    <xf borderId="34" fillId="7" fontId="19" numFmtId="0" xfId="0" applyAlignment="1" applyBorder="1" applyFont="1">
      <alignment horizontal="right" readingOrder="0"/>
    </xf>
    <xf borderId="34" fillId="4" fontId="20" numFmtId="0" xfId="0" applyAlignment="1" applyBorder="1" applyFont="1">
      <alignment horizontal="right" readingOrder="0"/>
    </xf>
    <xf borderId="0" fillId="0" fontId="17" numFmtId="0" xfId="0" applyAlignment="1" applyFont="1">
      <alignment horizontal="right" readingOrder="0" vertical="bottom"/>
    </xf>
    <xf borderId="27" fillId="0" fontId="17" numFmtId="0" xfId="0" applyAlignment="1" applyBorder="1" applyFont="1">
      <alignment horizontal="right" readingOrder="0" vertical="bottom"/>
    </xf>
    <xf borderId="27" fillId="0" fontId="4" numFmtId="0" xfId="0" applyAlignment="1" applyBorder="1" applyFont="1">
      <alignment horizontal="right" vertical="bottom"/>
    </xf>
    <xf borderId="27" fillId="0" fontId="17" numFmtId="0" xfId="0" applyAlignment="1" applyBorder="1" applyFont="1">
      <alignment horizontal="right" vertical="bottom"/>
    </xf>
    <xf borderId="27" fillId="11" fontId="17" numFmtId="0" xfId="0" applyAlignment="1" applyBorder="1" applyFont="1">
      <alignment horizontal="right" vertical="bottom"/>
    </xf>
    <xf borderId="27" fillId="11" fontId="17" numFmtId="0" xfId="0" applyAlignment="1" applyBorder="1" applyFont="1">
      <alignment horizontal="right" readingOrder="0" vertical="bottom"/>
    </xf>
    <xf borderId="41" fillId="4" fontId="4" numFmtId="0" xfId="0" applyBorder="1" applyFont="1"/>
    <xf borderId="35" fillId="0" fontId="20" numFmtId="0" xfId="0" applyAlignment="1" applyBorder="1" applyFont="1">
      <alignment horizontal="right" readingOrder="0"/>
    </xf>
    <xf borderId="35" fillId="0" fontId="22" numFmtId="0" xfId="0" applyAlignment="1" applyBorder="1" applyFont="1">
      <alignment horizontal="right" readingOrder="0"/>
    </xf>
    <xf borderId="36" fillId="11" fontId="20" numFmtId="0" xfId="0" applyAlignment="1" applyBorder="1" applyFont="1">
      <alignment horizontal="right" readingOrder="0"/>
    </xf>
    <xf borderId="43" fillId="11" fontId="20" numFmtId="0" xfId="0" applyAlignment="1" applyBorder="1" applyFont="1">
      <alignment horizontal="right" readingOrder="0"/>
    </xf>
    <xf borderId="39" fillId="6" fontId="18" numFmtId="0" xfId="0" applyAlignment="1" applyBorder="1" applyFont="1">
      <alignment horizontal="center" readingOrder="0"/>
    </xf>
    <xf borderId="40" fillId="4" fontId="22" numFmtId="0" xfId="0" applyAlignment="1" applyBorder="1" applyFont="1">
      <alignment horizontal="right"/>
    </xf>
    <xf borderId="41" fillId="7" fontId="19" numFmtId="0" xfId="0" applyAlignment="1" applyBorder="1" applyFont="1">
      <alignment horizontal="right" readingOrder="0"/>
    </xf>
    <xf borderId="41" fillId="4" fontId="20" numFmtId="0" xfId="0" applyAlignment="1" applyBorder="1" applyFont="1">
      <alignment horizontal="right" readingOrder="0"/>
    </xf>
    <xf borderId="30" fillId="10" fontId="4" numFmtId="0" xfId="0" applyBorder="1" applyFont="1"/>
    <xf borderId="8" fillId="0" fontId="22" numFmtId="0" xfId="0" applyAlignment="1" applyBorder="1" applyFont="1">
      <alignment horizontal="center" vertical="center"/>
    </xf>
    <xf borderId="4" fillId="0" fontId="22" numFmtId="0" xfId="0" applyAlignment="1" applyBorder="1" applyFont="1">
      <alignment horizontal="center"/>
    </xf>
    <xf borderId="4" fillId="0" fontId="20" numFmtId="0" xfId="0" applyAlignment="1" applyBorder="1" applyFont="1">
      <alignment horizontal="right"/>
    </xf>
    <xf borderId="4" fillId="0" fontId="22" numFmtId="0" xfId="0" applyAlignment="1" applyBorder="1" applyFont="1">
      <alignment horizontal="right"/>
    </xf>
    <xf borderId="34" fillId="11" fontId="20" numFmtId="0" xfId="0" applyAlignment="1" applyBorder="1" applyFont="1">
      <alignment horizontal="right"/>
    </xf>
    <xf borderId="34" fillId="6" fontId="18" numFmtId="0" xfId="0" applyAlignment="1" applyBorder="1" applyFont="1">
      <alignment horizontal="center"/>
    </xf>
    <xf borderId="34" fillId="4" fontId="22" numFmtId="0" xfId="0" applyAlignment="1" applyBorder="1" applyFont="1">
      <alignment horizontal="right"/>
    </xf>
    <xf borderId="34" fillId="7" fontId="19" numFmtId="0" xfId="0" applyAlignment="1" applyBorder="1" applyFont="1">
      <alignment horizontal="right"/>
    </xf>
    <xf borderId="27" fillId="0" fontId="22" numFmtId="0" xfId="0" applyAlignment="1" applyBorder="1" applyFont="1">
      <alignment horizontal="center"/>
    </xf>
    <xf borderId="27" fillId="0" fontId="20" numFmtId="0" xfId="0" applyAlignment="1" applyBorder="1" applyFont="1">
      <alignment horizontal="right"/>
    </xf>
    <xf borderId="27" fillId="0" fontId="22" numFmtId="0" xfId="0" applyAlignment="1" applyBorder="1" applyFont="1">
      <alignment horizontal="right"/>
    </xf>
    <xf borderId="27" fillId="11" fontId="20" numFmtId="0" xfId="0" applyAlignment="1" applyBorder="1" applyFont="1">
      <alignment horizontal="right"/>
    </xf>
    <xf borderId="27" fillId="6" fontId="18" numFmtId="0" xfId="0" applyAlignment="1" applyBorder="1" applyFont="1">
      <alignment horizontal="center"/>
    </xf>
    <xf borderId="27" fillId="4" fontId="22" numFmtId="0" xfId="0" applyAlignment="1" applyBorder="1" applyFont="1">
      <alignment horizontal="right"/>
    </xf>
    <xf borderId="27" fillId="7" fontId="19" numFmtId="0" xfId="0" applyAlignment="1" applyBorder="1" applyFont="1">
      <alignment horizontal="right"/>
    </xf>
    <xf borderId="27" fillId="4" fontId="20" numFmtId="0" xfId="0" applyAlignment="1" applyBorder="1" applyFont="1">
      <alignment horizontal="right" readingOrder="0"/>
    </xf>
    <xf borderId="28" fillId="0" fontId="4" numFmtId="0" xfId="0" applyAlignment="1" applyBorder="1" applyFont="1">
      <alignment readingOrder="0"/>
    </xf>
    <xf borderId="33" fillId="6" fontId="19" numFmtId="0" xfId="0" applyAlignment="1" applyBorder="1" applyFont="1">
      <alignment horizontal="center" readingOrder="0" vertical="center"/>
    </xf>
    <xf borderId="27" fillId="7" fontId="19" numFmtId="0" xfId="0" applyBorder="1" applyFont="1"/>
    <xf borderId="56" fillId="10" fontId="4" numFmtId="0" xfId="0" applyAlignment="1" applyBorder="1" applyFont="1">
      <alignment horizontal="center" vertical="center"/>
    </xf>
    <xf borderId="57" fillId="0" fontId="2" numFmtId="0" xfId="0" applyBorder="1" applyFont="1"/>
    <xf borderId="58" fillId="0" fontId="2" numFmtId="0" xfId="0" applyBorder="1" applyFont="1"/>
    <xf borderId="59" fillId="0" fontId="2" numFmtId="0" xfId="0" applyBorder="1" applyFont="1"/>
    <xf borderId="60" fillId="15" fontId="4" numFmtId="0" xfId="0" applyAlignment="1" applyBorder="1" applyFill="1" applyFont="1">
      <alignment horizontal="center" shrinkToFit="0" vertical="center" wrapText="1"/>
    </xf>
    <xf borderId="61" fillId="0" fontId="2" numFmtId="0" xfId="0" applyBorder="1" applyFont="1"/>
    <xf borderId="29" fillId="15" fontId="5" numFmtId="0" xfId="0" applyAlignment="1" applyBorder="1" applyFont="1">
      <alignment horizontal="right" vertical="center"/>
    </xf>
    <xf borderId="62" fillId="4" fontId="5" numFmtId="0" xfId="0" applyAlignment="1" applyBorder="1" applyFont="1">
      <alignment vertical="center"/>
    </xf>
    <xf borderId="36" fillId="15" fontId="5" numFmtId="0" xfId="0" applyAlignment="1" applyBorder="1" applyFont="1">
      <alignment horizontal="right" vertical="center"/>
    </xf>
    <xf borderId="33" fillId="6" fontId="23" numFmtId="0" xfId="0" applyAlignment="1" applyBorder="1" applyFont="1">
      <alignment horizontal="right" vertical="center"/>
    </xf>
    <xf borderId="27" fillId="4" fontId="4" numFmtId="0" xfId="0" applyAlignment="1" applyBorder="1" applyFont="1">
      <alignment horizontal="right" vertical="center"/>
    </xf>
    <xf borderId="54" fillId="7" fontId="4" numFmtId="0" xfId="0" applyAlignment="1" applyBorder="1" applyFont="1">
      <alignment horizontal="right" vertical="center"/>
    </xf>
    <xf borderId="54" fillId="15" fontId="4" numFmtId="0" xfId="0" applyAlignment="1" applyBorder="1" applyFont="1">
      <alignment horizontal="right" vertical="center"/>
    </xf>
    <xf borderId="49" fillId="15" fontId="24" numFmtId="0" xfId="0" applyAlignment="1" applyBorder="1" applyFont="1">
      <alignment horizontal="center" shrinkToFit="0" vertical="center" wrapText="1"/>
    </xf>
    <xf borderId="49" fillId="15" fontId="25" numFmtId="0" xfId="0" applyAlignment="1" applyBorder="1" applyFont="1">
      <alignment horizontal="center" vertical="center"/>
    </xf>
    <xf borderId="49" fillId="15" fontId="26" numFmtId="0" xfId="0" applyAlignment="1" applyBorder="1" applyFont="1">
      <alignment horizontal="center" vertical="center"/>
    </xf>
    <xf borderId="49" fillId="4" fontId="27" numFmtId="0" xfId="0" applyAlignment="1" applyBorder="1" applyFont="1">
      <alignment horizontal="center" vertical="center"/>
    </xf>
    <xf borderId="30" fillId="4" fontId="28" numFmtId="0" xfId="0" applyAlignment="1" applyBorder="1" applyFont="1">
      <alignment horizontal="center" vertical="center"/>
    </xf>
    <xf borderId="63" fillId="6" fontId="29" numFmtId="0" xfId="0" applyAlignment="1" applyBorder="1" applyFont="1">
      <alignment horizontal="center" vertical="center"/>
    </xf>
    <xf borderId="49" fillId="6" fontId="30" numFmtId="0" xfId="0" applyAlignment="1" applyBorder="1" applyFont="1">
      <alignment horizontal="center" vertical="center"/>
    </xf>
    <xf borderId="30" fillId="7" fontId="31" numFmtId="0" xfId="0" applyAlignment="1" applyBorder="1" applyFont="1">
      <alignment horizontal="center" vertical="center"/>
    </xf>
    <xf borderId="30" fillId="15" fontId="32" numFmtId="0" xfId="0" applyAlignment="1" applyBorder="1" applyFont="1">
      <alignment horizontal="center" vertical="center"/>
    </xf>
    <xf borderId="0" fillId="0" fontId="33" numFmtId="0" xfId="0" applyAlignment="1" applyFont="1">
      <alignment horizontal="center" vertical="center"/>
    </xf>
    <xf borderId="0" fillId="0" fontId="3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6.63"/>
    <col customWidth="1" min="2" max="2" width="11.0"/>
    <col customWidth="1" min="3" max="3" width="5.75"/>
    <col customWidth="1" min="4" max="4" width="6.0"/>
    <col customWidth="1" min="5" max="5" width="5.88"/>
    <col customWidth="1" min="6" max="15" width="4.75"/>
    <col customWidth="1" min="16" max="16" width="4.38"/>
    <col customWidth="1" min="17" max="17" width="4.63"/>
    <col customWidth="1" min="18" max="18" width="6.5"/>
    <col customWidth="1" min="19" max="22" width="4.88"/>
    <col customWidth="1" min="23" max="24" width="5.0"/>
    <col customWidth="1" min="25" max="32" width="4.88"/>
    <col customWidth="1" min="33" max="34" width="5.25"/>
    <col customWidth="1" min="35" max="36" width="6.63"/>
    <col customWidth="1" min="37" max="38" width="5.88"/>
    <col customWidth="1" min="39" max="39" width="8.25"/>
    <col customWidth="1" min="40" max="40" width="6.0"/>
    <col customWidth="1" min="41" max="41" width="7.13"/>
    <col customWidth="1" min="42" max="42" width="8.75"/>
    <col customWidth="1" min="43" max="43" width="11.0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</row>
    <row r="2" ht="46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6"/>
      <c r="AQ2" s="7"/>
    </row>
    <row r="3" ht="21.0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10"/>
      <c r="AQ3" s="11"/>
    </row>
    <row r="4" ht="35.25" customHeight="1">
      <c r="A4" s="12" t="s">
        <v>3</v>
      </c>
      <c r="B4" s="12" t="s">
        <v>4</v>
      </c>
      <c r="C4" s="13" t="s">
        <v>5</v>
      </c>
      <c r="D4" s="13" t="s">
        <v>6</v>
      </c>
      <c r="E4" s="14" t="s">
        <v>7</v>
      </c>
      <c r="F4" s="15" t="s">
        <v>8</v>
      </c>
      <c r="G4" s="16"/>
      <c r="H4" s="17" t="s">
        <v>9</v>
      </c>
      <c r="I4" s="16"/>
      <c r="J4" s="17" t="s">
        <v>10</v>
      </c>
      <c r="K4" s="16"/>
      <c r="L4" s="17" t="s">
        <v>11</v>
      </c>
      <c r="M4" s="16"/>
      <c r="N4" s="17" t="s">
        <v>12</v>
      </c>
      <c r="O4" s="16"/>
      <c r="P4" s="18" t="s">
        <v>13</v>
      </c>
      <c r="Q4" s="18" t="s">
        <v>14</v>
      </c>
      <c r="R4" s="19" t="s">
        <v>15</v>
      </c>
      <c r="S4" s="20" t="s">
        <v>16</v>
      </c>
      <c r="T4" s="10"/>
      <c r="U4" s="20" t="s">
        <v>17</v>
      </c>
      <c r="V4" s="10"/>
      <c r="W4" s="20" t="s">
        <v>18</v>
      </c>
      <c r="X4" s="10"/>
      <c r="Y4" s="20" t="s">
        <v>19</v>
      </c>
      <c r="Z4" s="10"/>
      <c r="AA4" s="21" t="s">
        <v>20</v>
      </c>
      <c r="AB4" s="10"/>
      <c r="AC4" s="21" t="s">
        <v>21</v>
      </c>
      <c r="AD4" s="9"/>
      <c r="AE4" s="22" t="s">
        <v>22</v>
      </c>
      <c r="AF4" s="6"/>
      <c r="AG4" s="18" t="s">
        <v>13</v>
      </c>
      <c r="AH4" s="18" t="s">
        <v>14</v>
      </c>
      <c r="AI4" s="23" t="s">
        <v>15</v>
      </c>
      <c r="AJ4" s="24" t="s">
        <v>23</v>
      </c>
      <c r="AK4" s="25"/>
      <c r="AL4" s="26"/>
      <c r="AM4" s="27" t="s">
        <v>24</v>
      </c>
      <c r="AN4" s="28" t="s">
        <v>25</v>
      </c>
      <c r="AO4" s="29" t="s">
        <v>26</v>
      </c>
      <c r="AP4" s="29" t="s">
        <v>27</v>
      </c>
      <c r="AQ4" s="30" t="s">
        <v>28</v>
      </c>
    </row>
    <row r="5" ht="18.0" customHeight="1">
      <c r="A5" s="31"/>
      <c r="B5" s="31"/>
      <c r="C5" s="31"/>
      <c r="D5" s="31"/>
      <c r="E5" s="31"/>
      <c r="F5" s="32" t="s">
        <v>5</v>
      </c>
      <c r="G5" s="32" t="s">
        <v>6</v>
      </c>
      <c r="H5" s="32" t="s">
        <v>5</v>
      </c>
      <c r="I5" s="32" t="s">
        <v>6</v>
      </c>
      <c r="J5" s="32" t="s">
        <v>29</v>
      </c>
      <c r="K5" s="32" t="s">
        <v>6</v>
      </c>
      <c r="L5" s="32" t="s">
        <v>5</v>
      </c>
      <c r="M5" s="32" t="s">
        <v>6</v>
      </c>
      <c r="N5" s="32" t="s">
        <v>5</v>
      </c>
      <c r="O5" s="32" t="s">
        <v>6</v>
      </c>
      <c r="P5" s="31"/>
      <c r="Q5" s="31"/>
      <c r="R5" s="31"/>
      <c r="S5" s="33" t="s">
        <v>5</v>
      </c>
      <c r="T5" s="33" t="s">
        <v>6</v>
      </c>
      <c r="U5" s="33" t="s">
        <v>5</v>
      </c>
      <c r="V5" s="33" t="s">
        <v>6</v>
      </c>
      <c r="W5" s="33" t="s">
        <v>5</v>
      </c>
      <c r="X5" s="33" t="s">
        <v>6</v>
      </c>
      <c r="Y5" s="33" t="s">
        <v>5</v>
      </c>
      <c r="Z5" s="33" t="s">
        <v>6</v>
      </c>
      <c r="AA5" s="33" t="s">
        <v>5</v>
      </c>
      <c r="AB5" s="33" t="s">
        <v>6</v>
      </c>
      <c r="AC5" s="33" t="s">
        <v>5</v>
      </c>
      <c r="AD5" s="33" t="s">
        <v>6</v>
      </c>
      <c r="AE5" s="33" t="s">
        <v>5</v>
      </c>
      <c r="AF5" s="33" t="s">
        <v>6</v>
      </c>
      <c r="AG5" s="31"/>
      <c r="AH5" s="31"/>
      <c r="AI5" s="34"/>
      <c r="AJ5" s="35" t="s">
        <v>30</v>
      </c>
      <c r="AK5" s="36" t="s">
        <v>31</v>
      </c>
      <c r="AL5" s="37"/>
      <c r="AM5" s="38"/>
      <c r="AN5" s="31"/>
      <c r="AO5" s="31"/>
      <c r="AP5" s="31"/>
    </row>
    <row r="6" ht="42.0" customHeight="1">
      <c r="A6" s="31"/>
      <c r="B6" s="39"/>
      <c r="C6" s="39"/>
      <c r="D6" s="39"/>
      <c r="E6" s="31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9"/>
      <c r="AH6" s="39"/>
      <c r="AI6" s="34"/>
      <c r="AJ6" s="40"/>
      <c r="AK6" s="41" t="s">
        <v>5</v>
      </c>
      <c r="AL6" s="41" t="s">
        <v>6</v>
      </c>
      <c r="AM6" s="42"/>
      <c r="AN6" s="39"/>
      <c r="AO6" s="39"/>
      <c r="AP6" s="39"/>
    </row>
    <row r="7" ht="24.75" customHeight="1">
      <c r="A7" s="43" t="s">
        <v>32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6"/>
      <c r="AQ7" s="44"/>
    </row>
    <row r="8" ht="15.75" customHeight="1">
      <c r="A8" s="12" t="s">
        <v>33</v>
      </c>
      <c r="B8" s="45" t="s">
        <v>34</v>
      </c>
      <c r="C8" s="46">
        <v>22.0</v>
      </c>
      <c r="D8" s="47">
        <v>18.0</v>
      </c>
      <c r="E8" s="48">
        <f t="shared" ref="E8:E10" si="3">SUM(C8:D8)</f>
        <v>40</v>
      </c>
      <c r="F8" s="47">
        <v>1.0</v>
      </c>
      <c r="G8" s="47">
        <v>1.0</v>
      </c>
      <c r="H8" s="49">
        <v>0.0</v>
      </c>
      <c r="I8" s="49">
        <v>1.0</v>
      </c>
      <c r="J8" s="47">
        <v>4.0</v>
      </c>
      <c r="K8" s="47">
        <v>3.0</v>
      </c>
      <c r="L8" s="49">
        <v>2.0</v>
      </c>
      <c r="M8" s="49">
        <v>0.0</v>
      </c>
      <c r="N8" s="47">
        <v>15.0</v>
      </c>
      <c r="O8" s="47">
        <v>13.0</v>
      </c>
      <c r="P8" s="50">
        <f t="shared" ref="P8:Q8" si="1">SUM(F8,H8,J8,L8,N8)</f>
        <v>22</v>
      </c>
      <c r="Q8" s="50">
        <f t="shared" si="1"/>
        <v>18</v>
      </c>
      <c r="R8" s="51">
        <f t="shared" ref="R8:R10" si="5">SUM(P8:Q8)</f>
        <v>40</v>
      </c>
      <c r="S8" s="52">
        <v>5.0</v>
      </c>
      <c r="T8" s="52">
        <v>5.0</v>
      </c>
      <c r="U8" s="52">
        <v>3.0</v>
      </c>
      <c r="V8" s="52">
        <v>0.0</v>
      </c>
      <c r="W8" s="52">
        <v>4.0</v>
      </c>
      <c r="X8" s="52">
        <v>5.0</v>
      </c>
      <c r="Y8" s="52">
        <v>10.0</v>
      </c>
      <c r="Z8" s="52">
        <v>8.0</v>
      </c>
      <c r="AA8" s="52">
        <v>0.0</v>
      </c>
      <c r="AB8" s="52">
        <v>0.0</v>
      </c>
      <c r="AC8" s="52">
        <v>0.0</v>
      </c>
      <c r="AD8" s="52">
        <v>0.0</v>
      </c>
      <c r="AE8" s="52">
        <v>0.0</v>
      </c>
      <c r="AF8" s="52">
        <v>0.0</v>
      </c>
      <c r="AG8" s="50">
        <f t="shared" ref="AG8:AH8" si="2">SUM(S8,U8,W8,Y8,AA8,AC8,AE8)</f>
        <v>22</v>
      </c>
      <c r="AH8" s="50">
        <f t="shared" si="2"/>
        <v>18</v>
      </c>
      <c r="AI8" s="53">
        <f t="shared" ref="AI8:AI10" si="7">SUM(AG8:AH8)</f>
        <v>40</v>
      </c>
      <c r="AJ8" s="54">
        <v>1.0</v>
      </c>
      <c r="AK8" s="54">
        <v>7.0</v>
      </c>
      <c r="AL8" s="54">
        <v>3.0</v>
      </c>
      <c r="AM8" s="55">
        <v>41.0</v>
      </c>
      <c r="AN8" s="56">
        <v>1.0</v>
      </c>
      <c r="AO8" s="57">
        <v>0.0</v>
      </c>
      <c r="AP8" s="58">
        <f t="shared" ref="AP8:AP10" si="8">SUM(AM8-AN8+AO8)</f>
        <v>40</v>
      </c>
      <c r="AQ8" s="59">
        <f t="shared" ref="AQ8:AQ26" si="9">AM8-AN8+AO8-AP8</f>
        <v>0</v>
      </c>
    </row>
    <row r="9" ht="15.75" customHeight="1">
      <c r="A9" s="31"/>
      <c r="B9" s="45" t="s">
        <v>35</v>
      </c>
      <c r="C9" s="46">
        <v>22.0</v>
      </c>
      <c r="D9" s="47">
        <v>20.0</v>
      </c>
      <c r="E9" s="48">
        <f t="shared" si="3"/>
        <v>42</v>
      </c>
      <c r="F9" s="47">
        <v>1.0</v>
      </c>
      <c r="G9" s="47">
        <v>1.0</v>
      </c>
      <c r="H9" s="49">
        <v>0.0</v>
      </c>
      <c r="I9" s="49">
        <v>0.0</v>
      </c>
      <c r="J9" s="47">
        <v>5.0</v>
      </c>
      <c r="K9" s="47">
        <v>6.0</v>
      </c>
      <c r="L9" s="49">
        <v>2.0</v>
      </c>
      <c r="M9" s="49">
        <v>0.0</v>
      </c>
      <c r="N9" s="49">
        <v>14.0</v>
      </c>
      <c r="O9" s="49">
        <v>13.0</v>
      </c>
      <c r="P9" s="50">
        <f t="shared" ref="P9:Q9" si="4">SUM(F9,H9,J9,L9,N9)</f>
        <v>22</v>
      </c>
      <c r="Q9" s="50">
        <f t="shared" si="4"/>
        <v>20</v>
      </c>
      <c r="R9" s="51">
        <f t="shared" si="5"/>
        <v>42</v>
      </c>
      <c r="S9" s="52">
        <v>5.0</v>
      </c>
      <c r="T9" s="52">
        <v>7.0</v>
      </c>
      <c r="U9" s="52">
        <v>3.0</v>
      </c>
      <c r="V9" s="52">
        <v>5.0</v>
      </c>
      <c r="W9" s="52">
        <v>3.0</v>
      </c>
      <c r="X9" s="52">
        <v>5.0</v>
      </c>
      <c r="Y9" s="52">
        <v>6.0</v>
      </c>
      <c r="Z9" s="52">
        <v>3.0</v>
      </c>
      <c r="AA9" s="52">
        <v>1.0</v>
      </c>
      <c r="AB9" s="52">
        <v>0.0</v>
      </c>
      <c r="AC9" s="52">
        <v>4.0</v>
      </c>
      <c r="AD9" s="52">
        <v>0.0</v>
      </c>
      <c r="AE9" s="52">
        <v>0.0</v>
      </c>
      <c r="AF9" s="52">
        <v>0.0</v>
      </c>
      <c r="AG9" s="50">
        <f t="shared" ref="AG9:AH9" si="6">SUM(S9,U9,W9,Y9,AA9,AC9,AE9)</f>
        <v>22</v>
      </c>
      <c r="AH9" s="50">
        <f t="shared" si="6"/>
        <v>20</v>
      </c>
      <c r="AI9" s="53">
        <f t="shared" si="7"/>
        <v>42</v>
      </c>
      <c r="AJ9" s="54">
        <v>3.0</v>
      </c>
      <c r="AK9" s="54">
        <v>5.0</v>
      </c>
      <c r="AL9" s="54">
        <v>5.0</v>
      </c>
      <c r="AM9" s="55">
        <v>43.0</v>
      </c>
      <c r="AN9" s="56">
        <v>1.0</v>
      </c>
      <c r="AO9" s="57">
        <v>0.0</v>
      </c>
      <c r="AP9" s="58">
        <f t="shared" si="8"/>
        <v>42</v>
      </c>
      <c r="AQ9" s="59">
        <f t="shared" si="9"/>
        <v>0</v>
      </c>
    </row>
    <row r="10" ht="15.75" customHeight="1">
      <c r="A10" s="31"/>
      <c r="B10" s="12" t="s">
        <v>36</v>
      </c>
      <c r="C10" s="60">
        <v>22.0</v>
      </c>
      <c r="D10" s="61">
        <v>20.0</v>
      </c>
      <c r="E10" s="62">
        <f t="shared" si="3"/>
        <v>42</v>
      </c>
      <c r="F10" s="61">
        <v>2.0</v>
      </c>
      <c r="G10" s="61">
        <v>1.0</v>
      </c>
      <c r="H10" s="63">
        <v>0.0</v>
      </c>
      <c r="I10" s="63">
        <v>1.0</v>
      </c>
      <c r="J10" s="61">
        <v>5.0</v>
      </c>
      <c r="K10" s="61">
        <v>2.0</v>
      </c>
      <c r="L10" s="63">
        <v>1.0</v>
      </c>
      <c r="M10" s="63">
        <v>0.0</v>
      </c>
      <c r="N10" s="61">
        <v>14.0</v>
      </c>
      <c r="O10" s="61">
        <v>16.0</v>
      </c>
      <c r="P10" s="64">
        <f t="shared" ref="P10:Q10" si="10">SUM(F10,H10,J10,L10,N10)</f>
        <v>22</v>
      </c>
      <c r="Q10" s="64">
        <f t="shared" si="10"/>
        <v>20</v>
      </c>
      <c r="R10" s="65">
        <f t="shared" si="5"/>
        <v>42</v>
      </c>
      <c r="S10" s="66">
        <v>7.0</v>
      </c>
      <c r="T10" s="66">
        <v>5.0</v>
      </c>
      <c r="U10" s="66">
        <v>5.0</v>
      </c>
      <c r="V10" s="66">
        <v>2.0</v>
      </c>
      <c r="W10" s="66">
        <v>2.0</v>
      </c>
      <c r="X10" s="66">
        <v>3.0</v>
      </c>
      <c r="Y10" s="66">
        <v>4.0</v>
      </c>
      <c r="Z10" s="66">
        <v>9.0</v>
      </c>
      <c r="AA10" s="66">
        <v>0.0</v>
      </c>
      <c r="AB10" s="66">
        <v>0.0</v>
      </c>
      <c r="AC10" s="66">
        <v>4.0</v>
      </c>
      <c r="AD10" s="66">
        <v>1.0</v>
      </c>
      <c r="AE10" s="66">
        <v>0.0</v>
      </c>
      <c r="AF10" s="66">
        <v>0.0</v>
      </c>
      <c r="AG10" s="64">
        <f t="shared" ref="AG10:AH10" si="11">SUM(S10,U10,W10,Y10,AA10,AC10,AE10)</f>
        <v>22</v>
      </c>
      <c r="AH10" s="64">
        <f t="shared" si="11"/>
        <v>20</v>
      </c>
      <c r="AI10" s="53">
        <f t="shared" si="7"/>
        <v>42</v>
      </c>
      <c r="AJ10" s="67">
        <v>2.0</v>
      </c>
      <c r="AK10" s="67">
        <v>5.0</v>
      </c>
      <c r="AL10" s="67">
        <v>5.0</v>
      </c>
      <c r="AM10" s="68">
        <v>41.0</v>
      </c>
      <c r="AN10" s="69">
        <v>0.0</v>
      </c>
      <c r="AO10" s="70">
        <v>1.0</v>
      </c>
      <c r="AP10" s="58">
        <f t="shared" si="8"/>
        <v>42</v>
      </c>
      <c r="AQ10" s="59">
        <f t="shared" si="9"/>
        <v>0</v>
      </c>
    </row>
    <row r="11" ht="15.75" customHeight="1">
      <c r="A11" s="39"/>
      <c r="B11" s="71" t="s">
        <v>7</v>
      </c>
      <c r="C11" s="72">
        <f t="shared" ref="C11:AP11" si="12">SUM(C8:C10)</f>
        <v>66</v>
      </c>
      <c r="D11" s="72">
        <f t="shared" si="12"/>
        <v>58</v>
      </c>
      <c r="E11" s="72">
        <f t="shared" si="12"/>
        <v>124</v>
      </c>
      <c r="F11" s="72">
        <f t="shared" si="12"/>
        <v>4</v>
      </c>
      <c r="G11" s="72">
        <f t="shared" si="12"/>
        <v>3</v>
      </c>
      <c r="H11" s="72">
        <f t="shared" si="12"/>
        <v>0</v>
      </c>
      <c r="I11" s="72">
        <f t="shared" si="12"/>
        <v>2</v>
      </c>
      <c r="J11" s="72">
        <f t="shared" si="12"/>
        <v>14</v>
      </c>
      <c r="K11" s="72">
        <f t="shared" si="12"/>
        <v>11</v>
      </c>
      <c r="L11" s="72">
        <f t="shared" si="12"/>
        <v>5</v>
      </c>
      <c r="M11" s="72">
        <f t="shared" si="12"/>
        <v>0</v>
      </c>
      <c r="N11" s="72">
        <f t="shared" si="12"/>
        <v>43</v>
      </c>
      <c r="O11" s="72">
        <f t="shared" si="12"/>
        <v>42</v>
      </c>
      <c r="P11" s="72">
        <f t="shared" si="12"/>
        <v>66</v>
      </c>
      <c r="Q11" s="72">
        <f t="shared" si="12"/>
        <v>58</v>
      </c>
      <c r="R11" s="73">
        <f t="shared" si="12"/>
        <v>124</v>
      </c>
      <c r="S11" s="73">
        <f t="shared" si="12"/>
        <v>17</v>
      </c>
      <c r="T11" s="73">
        <f t="shared" si="12"/>
        <v>17</v>
      </c>
      <c r="U11" s="73">
        <f t="shared" si="12"/>
        <v>11</v>
      </c>
      <c r="V11" s="73">
        <f t="shared" si="12"/>
        <v>7</v>
      </c>
      <c r="W11" s="73">
        <f t="shared" si="12"/>
        <v>9</v>
      </c>
      <c r="X11" s="73">
        <f t="shared" si="12"/>
        <v>13</v>
      </c>
      <c r="Y11" s="73">
        <f t="shared" si="12"/>
        <v>20</v>
      </c>
      <c r="Z11" s="73">
        <f t="shared" si="12"/>
        <v>20</v>
      </c>
      <c r="AA11" s="73">
        <f t="shared" si="12"/>
        <v>1</v>
      </c>
      <c r="AB11" s="73">
        <f t="shared" si="12"/>
        <v>0</v>
      </c>
      <c r="AC11" s="73">
        <f t="shared" si="12"/>
        <v>8</v>
      </c>
      <c r="AD11" s="73">
        <f t="shared" si="12"/>
        <v>1</v>
      </c>
      <c r="AE11" s="73">
        <f t="shared" si="12"/>
        <v>0</v>
      </c>
      <c r="AF11" s="73">
        <f t="shared" si="12"/>
        <v>0</v>
      </c>
      <c r="AG11" s="72">
        <f t="shared" si="12"/>
        <v>66</v>
      </c>
      <c r="AH11" s="72">
        <f t="shared" si="12"/>
        <v>58</v>
      </c>
      <c r="AI11" s="72">
        <f t="shared" si="12"/>
        <v>124</v>
      </c>
      <c r="AJ11" s="74">
        <f t="shared" si="12"/>
        <v>6</v>
      </c>
      <c r="AK11" s="74">
        <f t="shared" si="12"/>
        <v>17</v>
      </c>
      <c r="AL11" s="74">
        <f t="shared" si="12"/>
        <v>13</v>
      </c>
      <c r="AM11" s="74">
        <f t="shared" si="12"/>
        <v>125</v>
      </c>
      <c r="AN11" s="74">
        <f t="shared" si="12"/>
        <v>2</v>
      </c>
      <c r="AO11" s="74">
        <f t="shared" si="12"/>
        <v>1</v>
      </c>
      <c r="AP11" s="74">
        <f t="shared" si="12"/>
        <v>124</v>
      </c>
      <c r="AQ11" s="59">
        <f t="shared" si="9"/>
        <v>0</v>
      </c>
    </row>
    <row r="12" ht="15.75" customHeight="1">
      <c r="A12" s="12" t="s">
        <v>37</v>
      </c>
      <c r="B12" s="75" t="s">
        <v>34</v>
      </c>
      <c r="C12" s="46">
        <v>23.0</v>
      </c>
      <c r="D12" s="47">
        <v>14.0</v>
      </c>
      <c r="E12" s="48">
        <f t="shared" ref="E12:E14" si="15">SUM(C12:D12)</f>
        <v>37</v>
      </c>
      <c r="F12" s="47">
        <v>9.0</v>
      </c>
      <c r="G12" s="76">
        <v>2.0</v>
      </c>
      <c r="H12" s="77">
        <v>0.0</v>
      </c>
      <c r="I12" s="77">
        <v>3.0</v>
      </c>
      <c r="J12" s="76">
        <v>8.0</v>
      </c>
      <c r="K12" s="76">
        <v>3.0</v>
      </c>
      <c r="L12" s="77">
        <v>0.0</v>
      </c>
      <c r="M12" s="77">
        <v>0.0</v>
      </c>
      <c r="N12" s="76">
        <v>6.0</v>
      </c>
      <c r="O12" s="76">
        <v>6.0</v>
      </c>
      <c r="P12" s="50">
        <f t="shared" ref="P12:Q12" si="13">SUM(F12,H12,J12,L12,N12)</f>
        <v>23</v>
      </c>
      <c r="Q12" s="50">
        <f t="shared" si="13"/>
        <v>14</v>
      </c>
      <c r="R12" s="51">
        <f t="shared" ref="R12:R14" si="17">SUM(P12:Q12)</f>
        <v>37</v>
      </c>
      <c r="S12" s="78">
        <v>8.0</v>
      </c>
      <c r="T12" s="78">
        <v>5.0</v>
      </c>
      <c r="U12" s="78">
        <v>2.0</v>
      </c>
      <c r="V12" s="78">
        <v>2.0</v>
      </c>
      <c r="W12" s="78">
        <v>3.0</v>
      </c>
      <c r="X12" s="78">
        <v>1.0</v>
      </c>
      <c r="Y12" s="78">
        <v>8.0</v>
      </c>
      <c r="Z12" s="78">
        <v>6.0</v>
      </c>
      <c r="AA12" s="78">
        <v>1.0</v>
      </c>
      <c r="AB12" s="78">
        <v>0.0</v>
      </c>
      <c r="AC12" s="78">
        <v>1.0</v>
      </c>
      <c r="AD12" s="78">
        <v>0.0</v>
      </c>
      <c r="AE12" s="78">
        <v>0.0</v>
      </c>
      <c r="AF12" s="78">
        <v>0.0</v>
      </c>
      <c r="AG12" s="50">
        <f t="shared" ref="AG12:AH12" si="14">SUM(S12,U12,W12,Y12,AA12,AC12,AE12)</f>
        <v>23</v>
      </c>
      <c r="AH12" s="50">
        <f t="shared" si="14"/>
        <v>14</v>
      </c>
      <c r="AI12" s="53">
        <f t="shared" ref="AI12:AI14" si="19">SUM(AG12:AH12)</f>
        <v>37</v>
      </c>
      <c r="AJ12" s="54">
        <v>2.0</v>
      </c>
      <c r="AK12" s="54">
        <v>6.0</v>
      </c>
      <c r="AL12" s="54">
        <v>4.0</v>
      </c>
      <c r="AM12" s="55">
        <v>38.0</v>
      </c>
      <c r="AN12" s="56">
        <v>2.0</v>
      </c>
      <c r="AO12" s="57">
        <v>1.0</v>
      </c>
      <c r="AP12" s="58">
        <f t="shared" ref="AP12:AP14" si="20">SUM(AM12-AN12+AO12)</f>
        <v>37</v>
      </c>
      <c r="AQ12" s="59">
        <f t="shared" si="9"/>
        <v>0</v>
      </c>
    </row>
    <row r="13" ht="15.75" customHeight="1">
      <c r="A13" s="31"/>
      <c r="B13" s="45" t="s">
        <v>35</v>
      </c>
      <c r="C13" s="46">
        <v>19.0</v>
      </c>
      <c r="D13" s="47">
        <v>19.0</v>
      </c>
      <c r="E13" s="48">
        <f t="shared" si="15"/>
        <v>38</v>
      </c>
      <c r="F13" s="47">
        <v>7.0</v>
      </c>
      <c r="G13" s="47">
        <v>6.0</v>
      </c>
      <c r="H13" s="49">
        <v>2.0</v>
      </c>
      <c r="I13" s="49">
        <v>1.0</v>
      </c>
      <c r="J13" s="47">
        <v>6.0</v>
      </c>
      <c r="K13" s="47">
        <v>6.0</v>
      </c>
      <c r="L13" s="49">
        <v>0.0</v>
      </c>
      <c r="M13" s="49">
        <v>0.0</v>
      </c>
      <c r="N13" s="47">
        <v>4.0</v>
      </c>
      <c r="O13" s="47">
        <v>6.0</v>
      </c>
      <c r="P13" s="50">
        <f t="shared" ref="P13:Q13" si="16">SUM(F13,H13,J13,L13,N13)</f>
        <v>19</v>
      </c>
      <c r="Q13" s="50">
        <f t="shared" si="16"/>
        <v>19</v>
      </c>
      <c r="R13" s="51">
        <f t="shared" si="17"/>
        <v>38</v>
      </c>
      <c r="S13" s="52">
        <v>2.0</v>
      </c>
      <c r="T13" s="52">
        <v>6.0</v>
      </c>
      <c r="U13" s="52">
        <v>5.0</v>
      </c>
      <c r="V13" s="52">
        <v>4.0</v>
      </c>
      <c r="W13" s="52">
        <v>2.0</v>
      </c>
      <c r="X13" s="52">
        <v>2.0</v>
      </c>
      <c r="Y13" s="52">
        <v>10.0</v>
      </c>
      <c r="Z13" s="52">
        <v>6.0</v>
      </c>
      <c r="AA13" s="52">
        <v>0.0</v>
      </c>
      <c r="AB13" s="52">
        <v>1.0</v>
      </c>
      <c r="AC13" s="52">
        <v>0.0</v>
      </c>
      <c r="AD13" s="52">
        <v>0.0</v>
      </c>
      <c r="AE13" s="52">
        <v>0.0</v>
      </c>
      <c r="AF13" s="52">
        <v>0.0</v>
      </c>
      <c r="AG13" s="50">
        <f t="shared" ref="AG13:AH13" si="18">SUM(S13,U13,W13,Y13,AA13,AC13,AE13)</f>
        <v>19</v>
      </c>
      <c r="AH13" s="50">
        <f t="shared" si="18"/>
        <v>19</v>
      </c>
      <c r="AI13" s="53">
        <f t="shared" si="19"/>
        <v>38</v>
      </c>
      <c r="AJ13" s="54">
        <v>2.0</v>
      </c>
      <c r="AK13" s="54">
        <v>5.0</v>
      </c>
      <c r="AL13" s="54">
        <v>4.0</v>
      </c>
      <c r="AM13" s="79">
        <v>37.0</v>
      </c>
      <c r="AN13" s="56">
        <v>0.0</v>
      </c>
      <c r="AO13" s="57">
        <v>1.0</v>
      </c>
      <c r="AP13" s="58">
        <f t="shared" si="20"/>
        <v>38</v>
      </c>
      <c r="AQ13" s="59">
        <f t="shared" si="9"/>
        <v>0</v>
      </c>
    </row>
    <row r="14" ht="15.75" customHeight="1">
      <c r="A14" s="31"/>
      <c r="B14" s="45" t="s">
        <v>36</v>
      </c>
      <c r="C14" s="60">
        <v>16.0</v>
      </c>
      <c r="D14" s="61">
        <v>17.0</v>
      </c>
      <c r="E14" s="62">
        <f t="shared" si="15"/>
        <v>33</v>
      </c>
      <c r="F14" s="61">
        <v>3.0</v>
      </c>
      <c r="G14" s="61">
        <v>5.0</v>
      </c>
      <c r="H14" s="63">
        <v>2.0</v>
      </c>
      <c r="I14" s="63">
        <v>3.0</v>
      </c>
      <c r="J14" s="61">
        <v>5.0</v>
      </c>
      <c r="K14" s="61">
        <v>5.0</v>
      </c>
      <c r="L14" s="63">
        <v>0.0</v>
      </c>
      <c r="M14" s="63">
        <v>0.0</v>
      </c>
      <c r="N14" s="61">
        <v>6.0</v>
      </c>
      <c r="O14" s="61">
        <v>4.0</v>
      </c>
      <c r="P14" s="64">
        <f t="shared" ref="P14:Q14" si="21">SUM(F14,H14,J14,L14,N14)</f>
        <v>16</v>
      </c>
      <c r="Q14" s="64">
        <f t="shared" si="21"/>
        <v>17</v>
      </c>
      <c r="R14" s="65">
        <f t="shared" si="17"/>
        <v>33</v>
      </c>
      <c r="S14" s="66">
        <v>6.0</v>
      </c>
      <c r="T14" s="66">
        <v>9.0</v>
      </c>
      <c r="U14" s="66">
        <v>6.0</v>
      </c>
      <c r="V14" s="66">
        <v>4.0</v>
      </c>
      <c r="W14" s="66">
        <v>0.0</v>
      </c>
      <c r="X14" s="66">
        <v>1.0</v>
      </c>
      <c r="Y14" s="66">
        <v>4.0</v>
      </c>
      <c r="Z14" s="66">
        <v>3.0</v>
      </c>
      <c r="AA14" s="66">
        <v>0.0</v>
      </c>
      <c r="AB14" s="66">
        <v>0.0</v>
      </c>
      <c r="AC14" s="66">
        <v>0.0</v>
      </c>
      <c r="AD14" s="66">
        <v>0.0</v>
      </c>
      <c r="AE14" s="66">
        <v>0.0</v>
      </c>
      <c r="AF14" s="66">
        <v>0.0</v>
      </c>
      <c r="AG14" s="64">
        <f t="shared" ref="AG14:AH14" si="22">SUM(S14,U14,W14,Y14,AA14,AC14,AE14)</f>
        <v>16</v>
      </c>
      <c r="AH14" s="64">
        <f t="shared" si="22"/>
        <v>17</v>
      </c>
      <c r="AI14" s="53">
        <f t="shared" si="19"/>
        <v>33</v>
      </c>
      <c r="AJ14" s="67">
        <v>1.0</v>
      </c>
      <c r="AK14" s="67">
        <v>7.0</v>
      </c>
      <c r="AL14" s="67">
        <v>3.0</v>
      </c>
      <c r="AM14" s="80">
        <v>36.0</v>
      </c>
      <c r="AN14" s="69">
        <v>3.0</v>
      </c>
      <c r="AO14" s="70">
        <v>0.0</v>
      </c>
      <c r="AP14" s="58">
        <f t="shared" si="20"/>
        <v>33</v>
      </c>
      <c r="AQ14" s="59">
        <f t="shared" si="9"/>
        <v>0</v>
      </c>
    </row>
    <row r="15" ht="15.75" customHeight="1">
      <c r="A15" s="39"/>
      <c r="B15" s="71" t="s">
        <v>7</v>
      </c>
      <c r="C15" s="72">
        <f t="shared" ref="C15:AP15" si="23">SUM(C12:C14)</f>
        <v>58</v>
      </c>
      <c r="D15" s="72">
        <f t="shared" si="23"/>
        <v>50</v>
      </c>
      <c r="E15" s="72">
        <f t="shared" si="23"/>
        <v>108</v>
      </c>
      <c r="F15" s="72">
        <f t="shared" si="23"/>
        <v>19</v>
      </c>
      <c r="G15" s="72">
        <f t="shared" si="23"/>
        <v>13</v>
      </c>
      <c r="H15" s="72">
        <f t="shared" si="23"/>
        <v>4</v>
      </c>
      <c r="I15" s="72">
        <f t="shared" si="23"/>
        <v>7</v>
      </c>
      <c r="J15" s="72">
        <f t="shared" si="23"/>
        <v>19</v>
      </c>
      <c r="K15" s="72">
        <f t="shared" si="23"/>
        <v>14</v>
      </c>
      <c r="L15" s="72">
        <f t="shared" si="23"/>
        <v>0</v>
      </c>
      <c r="M15" s="72">
        <f t="shared" si="23"/>
        <v>0</v>
      </c>
      <c r="N15" s="72">
        <f t="shared" si="23"/>
        <v>16</v>
      </c>
      <c r="O15" s="72">
        <f t="shared" si="23"/>
        <v>16</v>
      </c>
      <c r="P15" s="72">
        <f t="shared" si="23"/>
        <v>58</v>
      </c>
      <c r="Q15" s="72">
        <f t="shared" si="23"/>
        <v>50</v>
      </c>
      <c r="R15" s="73">
        <f t="shared" si="23"/>
        <v>108</v>
      </c>
      <c r="S15" s="73">
        <f t="shared" si="23"/>
        <v>16</v>
      </c>
      <c r="T15" s="73">
        <f t="shared" si="23"/>
        <v>20</v>
      </c>
      <c r="U15" s="73">
        <f t="shared" si="23"/>
        <v>13</v>
      </c>
      <c r="V15" s="73">
        <f t="shared" si="23"/>
        <v>10</v>
      </c>
      <c r="W15" s="73">
        <f t="shared" si="23"/>
        <v>5</v>
      </c>
      <c r="X15" s="73">
        <f t="shared" si="23"/>
        <v>4</v>
      </c>
      <c r="Y15" s="73">
        <f t="shared" si="23"/>
        <v>22</v>
      </c>
      <c r="Z15" s="73">
        <f t="shared" si="23"/>
        <v>15</v>
      </c>
      <c r="AA15" s="73">
        <f t="shared" si="23"/>
        <v>1</v>
      </c>
      <c r="AB15" s="73">
        <f t="shared" si="23"/>
        <v>1</v>
      </c>
      <c r="AC15" s="73">
        <f t="shared" si="23"/>
        <v>1</v>
      </c>
      <c r="AD15" s="73">
        <f t="shared" si="23"/>
        <v>0</v>
      </c>
      <c r="AE15" s="73">
        <f t="shared" si="23"/>
        <v>0</v>
      </c>
      <c r="AF15" s="73">
        <f t="shared" si="23"/>
        <v>0</v>
      </c>
      <c r="AG15" s="72">
        <f t="shared" si="23"/>
        <v>58</v>
      </c>
      <c r="AH15" s="72">
        <f t="shared" si="23"/>
        <v>50</v>
      </c>
      <c r="AI15" s="72">
        <f t="shared" si="23"/>
        <v>108</v>
      </c>
      <c r="AJ15" s="74">
        <f t="shared" si="23"/>
        <v>5</v>
      </c>
      <c r="AK15" s="74">
        <f t="shared" si="23"/>
        <v>18</v>
      </c>
      <c r="AL15" s="74">
        <f t="shared" si="23"/>
        <v>11</v>
      </c>
      <c r="AM15" s="74">
        <f t="shared" si="23"/>
        <v>111</v>
      </c>
      <c r="AN15" s="74">
        <f t="shared" si="23"/>
        <v>5</v>
      </c>
      <c r="AO15" s="74">
        <f t="shared" si="23"/>
        <v>2</v>
      </c>
      <c r="AP15" s="74">
        <f t="shared" si="23"/>
        <v>108</v>
      </c>
      <c r="AQ15" s="59">
        <f t="shared" si="9"/>
        <v>0</v>
      </c>
    </row>
    <row r="16" ht="15.75" customHeight="1">
      <c r="A16" s="12" t="s">
        <v>38</v>
      </c>
      <c r="B16" s="45" t="s">
        <v>34</v>
      </c>
      <c r="C16" s="46">
        <v>23.0</v>
      </c>
      <c r="D16" s="47">
        <v>18.0</v>
      </c>
      <c r="E16" s="48">
        <f t="shared" ref="E16:E18" si="26">SUM(C16:D16)</f>
        <v>41</v>
      </c>
      <c r="F16" s="47">
        <v>6.0</v>
      </c>
      <c r="G16" s="47">
        <v>0.0</v>
      </c>
      <c r="H16" s="47">
        <v>2.0</v>
      </c>
      <c r="I16" s="77">
        <v>1.0</v>
      </c>
      <c r="J16" s="76">
        <v>6.0</v>
      </c>
      <c r="K16" s="76">
        <v>5.0</v>
      </c>
      <c r="L16" s="77">
        <v>2.0</v>
      </c>
      <c r="M16" s="77">
        <v>3.0</v>
      </c>
      <c r="N16" s="76">
        <v>7.0</v>
      </c>
      <c r="O16" s="76">
        <v>9.0</v>
      </c>
      <c r="P16" s="50">
        <f t="shared" ref="P16:Q16" si="24">SUM(F16,H16,J16,L16,N16)</f>
        <v>23</v>
      </c>
      <c r="Q16" s="50">
        <f t="shared" si="24"/>
        <v>18</v>
      </c>
      <c r="R16" s="51">
        <f t="shared" ref="R16:R18" si="28">SUM(P16:Q16)</f>
        <v>41</v>
      </c>
      <c r="S16" s="78">
        <v>7.0</v>
      </c>
      <c r="T16" s="78">
        <v>6.0</v>
      </c>
      <c r="U16" s="78">
        <v>6.0</v>
      </c>
      <c r="V16" s="78">
        <v>6.0</v>
      </c>
      <c r="W16" s="78">
        <v>2.0</v>
      </c>
      <c r="X16" s="78">
        <v>1.0</v>
      </c>
      <c r="Y16" s="78">
        <v>8.0</v>
      </c>
      <c r="Z16" s="78">
        <v>5.0</v>
      </c>
      <c r="AA16" s="78">
        <v>0.0</v>
      </c>
      <c r="AB16" s="78">
        <v>0.0</v>
      </c>
      <c r="AC16" s="78">
        <v>0.0</v>
      </c>
      <c r="AD16" s="78">
        <v>0.0</v>
      </c>
      <c r="AE16" s="78">
        <v>0.0</v>
      </c>
      <c r="AF16" s="78">
        <v>0.0</v>
      </c>
      <c r="AG16" s="50">
        <f t="shared" ref="AG16:AH16" si="25">SUM(S16,U16,W16,Y16,AA16,AC16,AE16)</f>
        <v>23</v>
      </c>
      <c r="AH16" s="50">
        <f t="shared" si="25"/>
        <v>18</v>
      </c>
      <c r="AI16" s="53">
        <f t="shared" ref="AI16:AI18" si="30">SUM(AG16:AH16)</f>
        <v>41</v>
      </c>
      <c r="AJ16" s="54">
        <v>2.0</v>
      </c>
      <c r="AK16" s="54">
        <v>5.0</v>
      </c>
      <c r="AL16" s="54">
        <v>4.0</v>
      </c>
      <c r="AM16" s="79">
        <v>41.0</v>
      </c>
      <c r="AN16" s="56">
        <v>0.0</v>
      </c>
      <c r="AO16" s="57">
        <v>0.0</v>
      </c>
      <c r="AP16" s="58">
        <f t="shared" ref="AP16:AP18" si="31">SUM(AM16-AN16+AO16)</f>
        <v>41</v>
      </c>
      <c r="AQ16" s="59">
        <f t="shared" si="9"/>
        <v>0</v>
      </c>
    </row>
    <row r="17" ht="15.75" customHeight="1">
      <c r="A17" s="31"/>
      <c r="B17" s="45" t="s">
        <v>35</v>
      </c>
      <c r="C17" s="46">
        <v>22.0</v>
      </c>
      <c r="D17" s="47">
        <v>17.0</v>
      </c>
      <c r="E17" s="48">
        <f t="shared" si="26"/>
        <v>39</v>
      </c>
      <c r="F17" s="47">
        <v>10.0</v>
      </c>
      <c r="G17" s="47">
        <v>2.0</v>
      </c>
      <c r="H17" s="47">
        <v>1.0</v>
      </c>
      <c r="I17" s="49">
        <v>1.0</v>
      </c>
      <c r="J17" s="47">
        <v>4.0</v>
      </c>
      <c r="K17" s="47">
        <v>6.0</v>
      </c>
      <c r="L17" s="49">
        <v>2.0</v>
      </c>
      <c r="M17" s="49">
        <v>1.0</v>
      </c>
      <c r="N17" s="47">
        <v>5.0</v>
      </c>
      <c r="O17" s="47">
        <v>7.0</v>
      </c>
      <c r="P17" s="50">
        <f t="shared" ref="P17:Q17" si="27">SUM(F17,H17,J17,L17,N17)</f>
        <v>22</v>
      </c>
      <c r="Q17" s="50">
        <f t="shared" si="27"/>
        <v>17</v>
      </c>
      <c r="R17" s="51">
        <f t="shared" si="28"/>
        <v>39</v>
      </c>
      <c r="S17" s="52">
        <v>8.0</v>
      </c>
      <c r="T17" s="52">
        <v>5.0</v>
      </c>
      <c r="U17" s="52">
        <v>5.0</v>
      </c>
      <c r="V17" s="52">
        <v>4.0</v>
      </c>
      <c r="W17" s="52">
        <v>2.0</v>
      </c>
      <c r="X17" s="52">
        <v>3.0</v>
      </c>
      <c r="Y17" s="52">
        <v>7.0</v>
      </c>
      <c r="Z17" s="52">
        <v>5.0</v>
      </c>
      <c r="AA17" s="52">
        <v>0.0</v>
      </c>
      <c r="AB17" s="52">
        <v>0.0</v>
      </c>
      <c r="AC17" s="52">
        <v>0.0</v>
      </c>
      <c r="AD17" s="52">
        <v>0.0</v>
      </c>
      <c r="AE17" s="52">
        <v>0.0</v>
      </c>
      <c r="AF17" s="52">
        <v>0.0</v>
      </c>
      <c r="AG17" s="50">
        <f t="shared" ref="AG17:AH17" si="29">SUM(S17,U17,W17,Y17,AA17,AC17,AE17)</f>
        <v>22</v>
      </c>
      <c r="AH17" s="50">
        <f t="shared" si="29"/>
        <v>17</v>
      </c>
      <c r="AI17" s="53">
        <f t="shared" si="30"/>
        <v>39</v>
      </c>
      <c r="AJ17" s="54">
        <v>1.0</v>
      </c>
      <c r="AK17" s="54">
        <v>4.0</v>
      </c>
      <c r="AL17" s="54">
        <v>6.0</v>
      </c>
      <c r="AM17" s="79">
        <v>40.0</v>
      </c>
      <c r="AN17" s="56">
        <v>1.0</v>
      </c>
      <c r="AO17" s="57">
        <v>0.0</v>
      </c>
      <c r="AP17" s="58">
        <f t="shared" si="31"/>
        <v>39</v>
      </c>
      <c r="AQ17" s="59">
        <f t="shared" si="9"/>
        <v>0</v>
      </c>
    </row>
    <row r="18" ht="15.75" customHeight="1">
      <c r="A18" s="31"/>
      <c r="B18" s="45" t="s">
        <v>36</v>
      </c>
      <c r="C18" s="81">
        <v>16.0</v>
      </c>
      <c r="D18" s="81">
        <v>22.0</v>
      </c>
      <c r="E18" s="48">
        <f t="shared" si="26"/>
        <v>38</v>
      </c>
      <c r="F18" s="82">
        <v>4.0</v>
      </c>
      <c r="G18" s="82">
        <v>2.0</v>
      </c>
      <c r="H18" s="83">
        <v>1.0</v>
      </c>
      <c r="I18" s="83">
        <v>2.0</v>
      </c>
      <c r="J18" s="82">
        <v>2.0</v>
      </c>
      <c r="K18" s="82">
        <v>8.0</v>
      </c>
      <c r="L18" s="83">
        <v>0.0</v>
      </c>
      <c r="M18" s="83">
        <v>4.0</v>
      </c>
      <c r="N18" s="82">
        <v>9.0</v>
      </c>
      <c r="O18" s="82">
        <v>6.0</v>
      </c>
      <c r="P18" s="50">
        <f t="shared" ref="P18:Q18" si="32">SUM(F18,H18,J18,L18,N18)</f>
        <v>16</v>
      </c>
      <c r="Q18" s="50">
        <f t="shared" si="32"/>
        <v>22</v>
      </c>
      <c r="R18" s="51">
        <f t="shared" si="28"/>
        <v>38</v>
      </c>
      <c r="S18" s="52">
        <v>5.0</v>
      </c>
      <c r="T18" s="52">
        <v>6.0</v>
      </c>
      <c r="U18" s="52">
        <v>4.0</v>
      </c>
      <c r="V18" s="52">
        <v>5.0</v>
      </c>
      <c r="W18" s="52">
        <v>2.0</v>
      </c>
      <c r="X18" s="52">
        <v>3.0</v>
      </c>
      <c r="Y18" s="52">
        <v>4.0</v>
      </c>
      <c r="Z18" s="52">
        <v>8.0</v>
      </c>
      <c r="AA18" s="52">
        <v>0.0</v>
      </c>
      <c r="AB18" s="52">
        <v>0.0</v>
      </c>
      <c r="AC18" s="52">
        <v>1.0</v>
      </c>
      <c r="AD18" s="52">
        <v>0.0</v>
      </c>
      <c r="AE18" s="52">
        <v>0.0</v>
      </c>
      <c r="AF18" s="52">
        <v>0.0</v>
      </c>
      <c r="AG18" s="50">
        <f t="shared" ref="AG18:AH18" si="33">SUM(S18,U18,W18,Y18,AA18,AC18,AE18)</f>
        <v>16</v>
      </c>
      <c r="AH18" s="50">
        <f t="shared" si="33"/>
        <v>22</v>
      </c>
      <c r="AI18" s="53">
        <f t="shared" si="30"/>
        <v>38</v>
      </c>
      <c r="AJ18" s="54">
        <v>1.0</v>
      </c>
      <c r="AK18" s="54">
        <v>4.0</v>
      </c>
      <c r="AL18" s="54">
        <v>4.0</v>
      </c>
      <c r="AM18" s="55">
        <v>38.0</v>
      </c>
      <c r="AN18" s="84">
        <v>2.0</v>
      </c>
      <c r="AO18" s="57">
        <v>2.0</v>
      </c>
      <c r="AP18" s="58">
        <f t="shared" si="31"/>
        <v>38</v>
      </c>
      <c r="AQ18" s="59">
        <f t="shared" si="9"/>
        <v>0</v>
      </c>
    </row>
    <row r="19" ht="15.75" customHeight="1">
      <c r="A19" s="39"/>
      <c r="B19" s="71" t="s">
        <v>7</v>
      </c>
      <c r="C19" s="72">
        <f t="shared" ref="C19:AP19" si="34">SUM(C16:C18)</f>
        <v>61</v>
      </c>
      <c r="D19" s="72">
        <f t="shared" si="34"/>
        <v>57</v>
      </c>
      <c r="E19" s="72">
        <f t="shared" si="34"/>
        <v>118</v>
      </c>
      <c r="F19" s="72">
        <f t="shared" si="34"/>
        <v>20</v>
      </c>
      <c r="G19" s="72">
        <f t="shared" si="34"/>
        <v>4</v>
      </c>
      <c r="H19" s="72">
        <f t="shared" si="34"/>
        <v>4</v>
      </c>
      <c r="I19" s="72">
        <f t="shared" si="34"/>
        <v>4</v>
      </c>
      <c r="J19" s="72">
        <f t="shared" si="34"/>
        <v>12</v>
      </c>
      <c r="K19" s="72">
        <f t="shared" si="34"/>
        <v>19</v>
      </c>
      <c r="L19" s="72">
        <f t="shared" si="34"/>
        <v>4</v>
      </c>
      <c r="M19" s="72">
        <f t="shared" si="34"/>
        <v>8</v>
      </c>
      <c r="N19" s="72">
        <f t="shared" si="34"/>
        <v>21</v>
      </c>
      <c r="O19" s="72">
        <f t="shared" si="34"/>
        <v>22</v>
      </c>
      <c r="P19" s="72">
        <f t="shared" si="34"/>
        <v>61</v>
      </c>
      <c r="Q19" s="72">
        <f t="shared" si="34"/>
        <v>57</v>
      </c>
      <c r="R19" s="73">
        <f t="shared" si="34"/>
        <v>118</v>
      </c>
      <c r="S19" s="73">
        <f t="shared" si="34"/>
        <v>20</v>
      </c>
      <c r="T19" s="73">
        <f t="shared" si="34"/>
        <v>17</v>
      </c>
      <c r="U19" s="73">
        <f t="shared" si="34"/>
        <v>15</v>
      </c>
      <c r="V19" s="73">
        <f t="shared" si="34"/>
        <v>15</v>
      </c>
      <c r="W19" s="73">
        <f t="shared" si="34"/>
        <v>6</v>
      </c>
      <c r="X19" s="73">
        <f t="shared" si="34"/>
        <v>7</v>
      </c>
      <c r="Y19" s="73">
        <f t="shared" si="34"/>
        <v>19</v>
      </c>
      <c r="Z19" s="73">
        <f t="shared" si="34"/>
        <v>18</v>
      </c>
      <c r="AA19" s="73">
        <f t="shared" si="34"/>
        <v>0</v>
      </c>
      <c r="AB19" s="73">
        <f t="shared" si="34"/>
        <v>0</v>
      </c>
      <c r="AC19" s="73">
        <f t="shared" si="34"/>
        <v>1</v>
      </c>
      <c r="AD19" s="73">
        <f t="shared" si="34"/>
        <v>0</v>
      </c>
      <c r="AE19" s="73">
        <f t="shared" si="34"/>
        <v>0</v>
      </c>
      <c r="AF19" s="73">
        <f t="shared" si="34"/>
        <v>0</v>
      </c>
      <c r="AG19" s="72">
        <f t="shared" si="34"/>
        <v>61</v>
      </c>
      <c r="AH19" s="72">
        <f t="shared" si="34"/>
        <v>57</v>
      </c>
      <c r="AI19" s="72">
        <f t="shared" si="34"/>
        <v>118</v>
      </c>
      <c r="AJ19" s="74">
        <f t="shared" si="34"/>
        <v>4</v>
      </c>
      <c r="AK19" s="74">
        <f t="shared" si="34"/>
        <v>13</v>
      </c>
      <c r="AL19" s="74">
        <f t="shared" si="34"/>
        <v>14</v>
      </c>
      <c r="AM19" s="74">
        <f t="shared" si="34"/>
        <v>119</v>
      </c>
      <c r="AN19" s="74">
        <f t="shared" si="34"/>
        <v>3</v>
      </c>
      <c r="AO19" s="74">
        <f t="shared" si="34"/>
        <v>2</v>
      </c>
      <c r="AP19" s="74">
        <f t="shared" si="34"/>
        <v>118</v>
      </c>
      <c r="AQ19" s="59">
        <f t="shared" si="9"/>
        <v>0</v>
      </c>
    </row>
    <row r="20" ht="15.75" customHeight="1">
      <c r="A20" s="12" t="s">
        <v>39</v>
      </c>
      <c r="B20" s="45" t="s">
        <v>34</v>
      </c>
      <c r="C20" s="46">
        <v>22.0</v>
      </c>
      <c r="D20" s="47">
        <v>20.0</v>
      </c>
      <c r="E20" s="48">
        <f t="shared" ref="E20:E22" si="37">SUM(C20:D20)</f>
        <v>42</v>
      </c>
      <c r="F20" s="47">
        <v>4.0</v>
      </c>
      <c r="G20" s="47">
        <v>3.0</v>
      </c>
      <c r="H20" s="49">
        <v>2.0</v>
      </c>
      <c r="I20" s="49">
        <v>2.0</v>
      </c>
      <c r="J20" s="47">
        <v>5.0</v>
      </c>
      <c r="K20" s="47">
        <v>5.0</v>
      </c>
      <c r="L20" s="49">
        <v>0.0</v>
      </c>
      <c r="M20" s="49">
        <v>1.0</v>
      </c>
      <c r="N20" s="47">
        <v>11.0</v>
      </c>
      <c r="O20" s="47">
        <v>9.0</v>
      </c>
      <c r="P20" s="50">
        <f t="shared" ref="P20:Q20" si="35">SUM(F20,H20,J20,L20,N20)</f>
        <v>22</v>
      </c>
      <c r="Q20" s="50">
        <f t="shared" si="35"/>
        <v>20</v>
      </c>
      <c r="R20" s="51">
        <f t="shared" ref="R20:R22" si="39">SUM(P20:Q20)</f>
        <v>42</v>
      </c>
      <c r="S20" s="52">
        <v>5.0</v>
      </c>
      <c r="T20" s="52">
        <v>7.0</v>
      </c>
      <c r="U20" s="52">
        <v>8.0</v>
      </c>
      <c r="V20" s="52">
        <v>2.0</v>
      </c>
      <c r="W20" s="52">
        <v>5.0</v>
      </c>
      <c r="X20" s="52">
        <v>4.0</v>
      </c>
      <c r="Y20" s="52">
        <v>3.0</v>
      </c>
      <c r="Z20" s="52">
        <v>6.0</v>
      </c>
      <c r="AA20" s="52">
        <v>0.0</v>
      </c>
      <c r="AB20" s="52">
        <v>0.0</v>
      </c>
      <c r="AC20" s="52">
        <v>1.0</v>
      </c>
      <c r="AD20" s="52">
        <v>1.0</v>
      </c>
      <c r="AE20" s="52">
        <v>0.0</v>
      </c>
      <c r="AF20" s="52">
        <v>0.0</v>
      </c>
      <c r="AG20" s="50">
        <f t="shared" ref="AG20:AH20" si="36">SUM(S20,U20,W20,Y20,AA20,AC20,AE20)</f>
        <v>22</v>
      </c>
      <c r="AH20" s="50">
        <f t="shared" si="36"/>
        <v>20</v>
      </c>
      <c r="AI20" s="53">
        <f t="shared" ref="AI20:AI22" si="41">SUM(AG20:AH20)</f>
        <v>42</v>
      </c>
      <c r="AJ20" s="54">
        <v>2.0</v>
      </c>
      <c r="AK20" s="54">
        <v>7.0</v>
      </c>
      <c r="AL20" s="54">
        <v>2.0</v>
      </c>
      <c r="AM20" s="79">
        <v>42.0</v>
      </c>
      <c r="AN20" s="56">
        <v>0.0</v>
      </c>
      <c r="AO20" s="57">
        <v>0.0</v>
      </c>
      <c r="AP20" s="58">
        <f t="shared" ref="AP20:AP22" si="42">SUM(AM20-AN20+AO20)</f>
        <v>42</v>
      </c>
      <c r="AQ20" s="59">
        <f t="shared" si="9"/>
        <v>0</v>
      </c>
    </row>
    <row r="21" ht="15.75" customHeight="1">
      <c r="A21" s="31"/>
      <c r="B21" s="45" t="s">
        <v>35</v>
      </c>
      <c r="C21" s="46">
        <v>25.0</v>
      </c>
      <c r="D21" s="47">
        <v>16.0</v>
      </c>
      <c r="E21" s="48">
        <f t="shared" si="37"/>
        <v>41</v>
      </c>
      <c r="F21" s="47">
        <v>2.0</v>
      </c>
      <c r="G21" s="47">
        <v>3.0</v>
      </c>
      <c r="H21" s="49">
        <v>2.0</v>
      </c>
      <c r="I21" s="49">
        <v>0.0</v>
      </c>
      <c r="J21" s="47">
        <v>6.0</v>
      </c>
      <c r="K21" s="47">
        <v>3.0</v>
      </c>
      <c r="L21" s="49">
        <v>2.0</v>
      </c>
      <c r="M21" s="49">
        <v>0.0</v>
      </c>
      <c r="N21" s="47">
        <v>13.0</v>
      </c>
      <c r="O21" s="47">
        <v>10.0</v>
      </c>
      <c r="P21" s="50">
        <f t="shared" ref="P21:Q21" si="38">SUM(F21,H21,J21,L21,N21)</f>
        <v>25</v>
      </c>
      <c r="Q21" s="50">
        <f t="shared" si="38"/>
        <v>16</v>
      </c>
      <c r="R21" s="51">
        <f t="shared" si="39"/>
        <v>41</v>
      </c>
      <c r="S21" s="52">
        <v>12.0</v>
      </c>
      <c r="T21" s="52">
        <v>8.0</v>
      </c>
      <c r="U21" s="52">
        <v>2.0</v>
      </c>
      <c r="V21" s="52">
        <v>2.0</v>
      </c>
      <c r="W21" s="52">
        <v>5.0</v>
      </c>
      <c r="X21" s="52">
        <v>0.0</v>
      </c>
      <c r="Y21" s="52">
        <v>4.0</v>
      </c>
      <c r="Z21" s="52">
        <v>5.0</v>
      </c>
      <c r="AA21" s="52">
        <v>0.0</v>
      </c>
      <c r="AB21" s="52">
        <v>0.0</v>
      </c>
      <c r="AC21" s="52">
        <v>2.0</v>
      </c>
      <c r="AD21" s="52">
        <v>1.0</v>
      </c>
      <c r="AE21" s="52">
        <v>0.0</v>
      </c>
      <c r="AF21" s="52">
        <v>0.0</v>
      </c>
      <c r="AG21" s="50">
        <f t="shared" ref="AG21:AH21" si="40">SUM(S21,U21,W21,Y21,AA21,AC21,AE21)</f>
        <v>25</v>
      </c>
      <c r="AH21" s="50">
        <f t="shared" si="40"/>
        <v>16</v>
      </c>
      <c r="AI21" s="53">
        <f t="shared" si="41"/>
        <v>41</v>
      </c>
      <c r="AJ21" s="54">
        <v>1.0</v>
      </c>
      <c r="AK21" s="54">
        <v>5.0</v>
      </c>
      <c r="AL21" s="54">
        <v>5.0</v>
      </c>
      <c r="AM21" s="55">
        <v>38.0</v>
      </c>
      <c r="AN21" s="56">
        <v>0.0</v>
      </c>
      <c r="AO21" s="57">
        <v>3.0</v>
      </c>
      <c r="AP21" s="58">
        <f t="shared" si="42"/>
        <v>41</v>
      </c>
      <c r="AQ21" s="59">
        <f t="shared" si="9"/>
        <v>0</v>
      </c>
    </row>
    <row r="22" ht="15.75" customHeight="1">
      <c r="A22" s="31"/>
      <c r="B22" s="45" t="s">
        <v>36</v>
      </c>
      <c r="C22" s="60">
        <v>20.0</v>
      </c>
      <c r="D22" s="61">
        <v>21.0</v>
      </c>
      <c r="E22" s="62">
        <f t="shared" si="37"/>
        <v>41</v>
      </c>
      <c r="F22" s="85">
        <v>3.0</v>
      </c>
      <c r="G22" s="76">
        <v>2.0</v>
      </c>
      <c r="H22" s="77">
        <v>0.0</v>
      </c>
      <c r="I22" s="77">
        <v>1.0</v>
      </c>
      <c r="J22" s="76">
        <v>5.0</v>
      </c>
      <c r="K22" s="76">
        <v>4.0</v>
      </c>
      <c r="L22" s="77">
        <v>3.0</v>
      </c>
      <c r="M22" s="77">
        <v>0.0</v>
      </c>
      <c r="N22" s="76">
        <v>9.0</v>
      </c>
      <c r="O22" s="76">
        <v>14.0</v>
      </c>
      <c r="P22" s="64">
        <f t="shared" ref="P22:Q22" si="43">SUM(F22,H22,J22,L22,N22)</f>
        <v>20</v>
      </c>
      <c r="Q22" s="50">
        <f t="shared" si="43"/>
        <v>21</v>
      </c>
      <c r="R22" s="51">
        <f t="shared" si="39"/>
        <v>41</v>
      </c>
      <c r="S22" s="78">
        <v>6.0</v>
      </c>
      <c r="T22" s="78">
        <v>10.0</v>
      </c>
      <c r="U22" s="78">
        <v>6.0</v>
      </c>
      <c r="V22" s="78">
        <v>7.0</v>
      </c>
      <c r="W22" s="78">
        <v>2.0</v>
      </c>
      <c r="X22" s="78">
        <v>0.0</v>
      </c>
      <c r="Y22" s="78">
        <v>4.0</v>
      </c>
      <c r="Z22" s="78">
        <v>3.0</v>
      </c>
      <c r="AA22" s="78">
        <v>1.0</v>
      </c>
      <c r="AB22" s="78">
        <v>0.0</v>
      </c>
      <c r="AC22" s="78">
        <v>1.0</v>
      </c>
      <c r="AD22" s="78">
        <v>1.0</v>
      </c>
      <c r="AE22" s="78">
        <v>0.0</v>
      </c>
      <c r="AF22" s="78">
        <v>0.0</v>
      </c>
      <c r="AG22" s="64">
        <f t="shared" ref="AG22:AH22" si="44">SUM(S22,U22,W22,Y22,AA22,AC22,AE22)</f>
        <v>20</v>
      </c>
      <c r="AH22" s="64">
        <f t="shared" si="44"/>
        <v>21</v>
      </c>
      <c r="AI22" s="53">
        <f t="shared" si="41"/>
        <v>41</v>
      </c>
      <c r="AJ22" s="67">
        <v>1.0</v>
      </c>
      <c r="AK22" s="67">
        <v>6.0</v>
      </c>
      <c r="AL22" s="67">
        <v>4.0</v>
      </c>
      <c r="AM22" s="68">
        <v>38.0</v>
      </c>
      <c r="AN22" s="69">
        <v>0.0</v>
      </c>
      <c r="AO22" s="70">
        <v>3.0</v>
      </c>
      <c r="AP22" s="58">
        <f t="shared" si="42"/>
        <v>41</v>
      </c>
      <c r="AQ22" s="59">
        <f t="shared" si="9"/>
        <v>0</v>
      </c>
    </row>
    <row r="23" ht="15.75" customHeight="1">
      <c r="A23" s="39"/>
      <c r="B23" s="71" t="s">
        <v>7</v>
      </c>
      <c r="C23" s="72">
        <f t="shared" ref="C23:AP23" si="45">SUM(C20:C22)</f>
        <v>67</v>
      </c>
      <c r="D23" s="72">
        <f t="shared" si="45"/>
        <v>57</v>
      </c>
      <c r="E23" s="72">
        <f t="shared" si="45"/>
        <v>124</v>
      </c>
      <c r="F23" s="72">
        <f t="shared" si="45"/>
        <v>9</v>
      </c>
      <c r="G23" s="72">
        <f t="shared" si="45"/>
        <v>8</v>
      </c>
      <c r="H23" s="72">
        <f t="shared" si="45"/>
        <v>4</v>
      </c>
      <c r="I23" s="72">
        <f t="shared" si="45"/>
        <v>3</v>
      </c>
      <c r="J23" s="72">
        <f t="shared" si="45"/>
        <v>16</v>
      </c>
      <c r="K23" s="72">
        <f t="shared" si="45"/>
        <v>12</v>
      </c>
      <c r="L23" s="72">
        <f t="shared" si="45"/>
        <v>5</v>
      </c>
      <c r="M23" s="72">
        <f t="shared" si="45"/>
        <v>1</v>
      </c>
      <c r="N23" s="72">
        <f t="shared" si="45"/>
        <v>33</v>
      </c>
      <c r="O23" s="72">
        <f t="shared" si="45"/>
        <v>33</v>
      </c>
      <c r="P23" s="72">
        <f t="shared" si="45"/>
        <v>67</v>
      </c>
      <c r="Q23" s="72">
        <f t="shared" si="45"/>
        <v>57</v>
      </c>
      <c r="R23" s="73">
        <f t="shared" si="45"/>
        <v>124</v>
      </c>
      <c r="S23" s="73">
        <f t="shared" si="45"/>
        <v>23</v>
      </c>
      <c r="T23" s="73">
        <f t="shared" si="45"/>
        <v>25</v>
      </c>
      <c r="U23" s="73">
        <f t="shared" si="45"/>
        <v>16</v>
      </c>
      <c r="V23" s="73">
        <f t="shared" si="45"/>
        <v>11</v>
      </c>
      <c r="W23" s="73">
        <f t="shared" si="45"/>
        <v>12</v>
      </c>
      <c r="X23" s="73">
        <f t="shared" si="45"/>
        <v>4</v>
      </c>
      <c r="Y23" s="73">
        <f t="shared" si="45"/>
        <v>11</v>
      </c>
      <c r="Z23" s="73">
        <f t="shared" si="45"/>
        <v>14</v>
      </c>
      <c r="AA23" s="73">
        <f t="shared" si="45"/>
        <v>1</v>
      </c>
      <c r="AB23" s="73">
        <f t="shared" si="45"/>
        <v>0</v>
      </c>
      <c r="AC23" s="73">
        <f t="shared" si="45"/>
        <v>4</v>
      </c>
      <c r="AD23" s="73">
        <f t="shared" si="45"/>
        <v>3</v>
      </c>
      <c r="AE23" s="73">
        <f t="shared" si="45"/>
        <v>0</v>
      </c>
      <c r="AF23" s="73">
        <f t="shared" si="45"/>
        <v>0</v>
      </c>
      <c r="AG23" s="72">
        <f t="shared" si="45"/>
        <v>67</v>
      </c>
      <c r="AH23" s="72">
        <f t="shared" si="45"/>
        <v>57</v>
      </c>
      <c r="AI23" s="72">
        <f t="shared" si="45"/>
        <v>124</v>
      </c>
      <c r="AJ23" s="74">
        <f t="shared" si="45"/>
        <v>4</v>
      </c>
      <c r="AK23" s="74">
        <f t="shared" si="45"/>
        <v>18</v>
      </c>
      <c r="AL23" s="74">
        <f t="shared" si="45"/>
        <v>11</v>
      </c>
      <c r="AM23" s="74">
        <f t="shared" si="45"/>
        <v>118</v>
      </c>
      <c r="AN23" s="74">
        <f t="shared" si="45"/>
        <v>0</v>
      </c>
      <c r="AO23" s="74">
        <f t="shared" si="45"/>
        <v>6</v>
      </c>
      <c r="AP23" s="74">
        <f t="shared" si="45"/>
        <v>124</v>
      </c>
      <c r="AQ23" s="59">
        <f t="shared" si="9"/>
        <v>0</v>
      </c>
    </row>
    <row r="24" ht="19.5" customHeight="1">
      <c r="A24" s="12" t="s">
        <v>40</v>
      </c>
      <c r="B24" s="45" t="s">
        <v>34</v>
      </c>
      <c r="C24" s="46">
        <v>21.0</v>
      </c>
      <c r="D24" s="47">
        <v>20.0</v>
      </c>
      <c r="E24" s="48">
        <f t="shared" ref="E24:E26" si="48">SUM(C24:D24)</f>
        <v>41</v>
      </c>
      <c r="F24" s="47">
        <v>6.0</v>
      </c>
      <c r="G24" s="47">
        <v>6.0</v>
      </c>
      <c r="H24" s="49">
        <v>0.0</v>
      </c>
      <c r="I24" s="49">
        <v>0.0</v>
      </c>
      <c r="J24" s="47">
        <v>4.0</v>
      </c>
      <c r="K24" s="47">
        <v>2.0</v>
      </c>
      <c r="L24" s="49">
        <v>0.0</v>
      </c>
      <c r="M24" s="49">
        <v>2.0</v>
      </c>
      <c r="N24" s="47">
        <v>11.0</v>
      </c>
      <c r="O24" s="47">
        <v>10.0</v>
      </c>
      <c r="P24" s="50">
        <f t="shared" ref="P24:Q24" si="46">SUM(F24,H24,J24,L24,N24)</f>
        <v>21</v>
      </c>
      <c r="Q24" s="50">
        <f t="shared" si="46"/>
        <v>20</v>
      </c>
      <c r="R24" s="51">
        <f t="shared" ref="R24:R26" si="50">SUM(P24:Q24)</f>
        <v>41</v>
      </c>
      <c r="S24" s="52">
        <v>11.0</v>
      </c>
      <c r="T24" s="52">
        <v>12.0</v>
      </c>
      <c r="U24" s="52">
        <v>3.0</v>
      </c>
      <c r="V24" s="52">
        <v>3.0</v>
      </c>
      <c r="W24" s="52">
        <v>3.0</v>
      </c>
      <c r="X24" s="52">
        <v>2.0</v>
      </c>
      <c r="Y24" s="52">
        <v>4.0</v>
      </c>
      <c r="Z24" s="52">
        <v>2.0</v>
      </c>
      <c r="AA24" s="52">
        <v>0.0</v>
      </c>
      <c r="AB24" s="52">
        <v>0.0</v>
      </c>
      <c r="AC24" s="52">
        <v>0.0</v>
      </c>
      <c r="AD24" s="52">
        <v>1.0</v>
      </c>
      <c r="AE24" s="52">
        <v>0.0</v>
      </c>
      <c r="AF24" s="52">
        <v>0.0</v>
      </c>
      <c r="AG24" s="50">
        <f t="shared" ref="AG24:AH24" si="47">SUM(S24,U24,W24,Y24,AA24,AC24,AE24)</f>
        <v>21</v>
      </c>
      <c r="AH24" s="50">
        <f t="shared" si="47"/>
        <v>20</v>
      </c>
      <c r="AI24" s="53">
        <f t="shared" ref="AI24:AI26" si="52">SUM(AG24:AH24)</f>
        <v>41</v>
      </c>
      <c r="AJ24" s="54">
        <v>1.0</v>
      </c>
      <c r="AK24" s="54">
        <v>4.0</v>
      </c>
      <c r="AL24" s="54">
        <v>6.0</v>
      </c>
      <c r="AM24" s="79">
        <v>41.0</v>
      </c>
      <c r="AN24" s="56">
        <v>1.0</v>
      </c>
      <c r="AO24" s="57">
        <v>1.0</v>
      </c>
      <c r="AP24" s="58">
        <f t="shared" ref="AP24:AP26" si="53">SUM(AM24-AN24+AO24)</f>
        <v>41</v>
      </c>
      <c r="AQ24" s="59">
        <f t="shared" si="9"/>
        <v>0</v>
      </c>
    </row>
    <row r="25" ht="19.5" customHeight="1">
      <c r="A25" s="31"/>
      <c r="B25" s="45" t="s">
        <v>35</v>
      </c>
      <c r="C25" s="46">
        <v>21.0</v>
      </c>
      <c r="D25" s="47">
        <v>21.0</v>
      </c>
      <c r="E25" s="48">
        <f t="shared" si="48"/>
        <v>42</v>
      </c>
      <c r="F25" s="47">
        <v>5.0</v>
      </c>
      <c r="G25" s="47">
        <v>1.0</v>
      </c>
      <c r="H25" s="49">
        <v>0.0</v>
      </c>
      <c r="I25" s="49">
        <v>3.0</v>
      </c>
      <c r="J25" s="47">
        <v>5.0</v>
      </c>
      <c r="K25" s="47">
        <v>3.0</v>
      </c>
      <c r="L25" s="49">
        <v>0.0</v>
      </c>
      <c r="M25" s="49">
        <v>0.0</v>
      </c>
      <c r="N25" s="47">
        <v>11.0</v>
      </c>
      <c r="O25" s="47">
        <v>14.0</v>
      </c>
      <c r="P25" s="50">
        <f t="shared" ref="P25:Q25" si="49">SUM(F25,H25,J25,L25,N25)</f>
        <v>21</v>
      </c>
      <c r="Q25" s="50">
        <f t="shared" si="49"/>
        <v>21</v>
      </c>
      <c r="R25" s="51">
        <f t="shared" si="50"/>
        <v>42</v>
      </c>
      <c r="S25" s="52">
        <v>11.0</v>
      </c>
      <c r="T25" s="52">
        <v>9.0</v>
      </c>
      <c r="U25" s="52">
        <v>2.0</v>
      </c>
      <c r="V25" s="52">
        <v>4.0</v>
      </c>
      <c r="W25" s="52">
        <v>4.0</v>
      </c>
      <c r="X25" s="52">
        <v>2.0</v>
      </c>
      <c r="Y25" s="52">
        <v>4.0</v>
      </c>
      <c r="Z25" s="52">
        <v>5.0</v>
      </c>
      <c r="AA25" s="52">
        <v>0.0</v>
      </c>
      <c r="AB25" s="52">
        <v>0.0</v>
      </c>
      <c r="AC25" s="52">
        <v>0.0</v>
      </c>
      <c r="AD25" s="52">
        <v>1.0</v>
      </c>
      <c r="AE25" s="52">
        <v>0.0</v>
      </c>
      <c r="AF25" s="52">
        <v>0.0</v>
      </c>
      <c r="AG25" s="50">
        <f t="shared" ref="AG25:AH25" si="51">SUM(S25,U25,W25,Y25,AA25,AC25,AE25)</f>
        <v>21</v>
      </c>
      <c r="AH25" s="50">
        <f t="shared" si="51"/>
        <v>21</v>
      </c>
      <c r="AI25" s="53">
        <f t="shared" si="52"/>
        <v>42</v>
      </c>
      <c r="AJ25" s="54">
        <v>2.0</v>
      </c>
      <c r="AK25" s="54">
        <v>5.0</v>
      </c>
      <c r="AL25" s="54">
        <v>5.0</v>
      </c>
      <c r="AM25" s="55">
        <v>40.0</v>
      </c>
      <c r="AN25" s="56">
        <v>0.0</v>
      </c>
      <c r="AO25" s="57">
        <v>2.0</v>
      </c>
      <c r="AP25" s="58">
        <f t="shared" si="53"/>
        <v>42</v>
      </c>
      <c r="AQ25" s="59">
        <f t="shared" si="9"/>
        <v>0</v>
      </c>
    </row>
    <row r="26" ht="19.5" customHeight="1">
      <c r="A26" s="31"/>
      <c r="B26" s="45" t="s">
        <v>36</v>
      </c>
      <c r="C26" s="60">
        <v>21.0</v>
      </c>
      <c r="D26" s="61">
        <v>19.0</v>
      </c>
      <c r="E26" s="48">
        <f t="shared" si="48"/>
        <v>40</v>
      </c>
      <c r="F26" s="61">
        <v>2.0</v>
      </c>
      <c r="G26" s="61">
        <v>4.0</v>
      </c>
      <c r="H26" s="63">
        <v>0.0</v>
      </c>
      <c r="I26" s="63">
        <v>0.0</v>
      </c>
      <c r="J26" s="61">
        <v>5.0</v>
      </c>
      <c r="K26" s="61">
        <v>2.0</v>
      </c>
      <c r="L26" s="63">
        <v>0.0</v>
      </c>
      <c r="M26" s="63">
        <v>0.0</v>
      </c>
      <c r="N26" s="61">
        <v>14.0</v>
      </c>
      <c r="O26" s="61">
        <v>13.0</v>
      </c>
      <c r="P26" s="64">
        <f t="shared" ref="P26:Q26" si="54">SUM(F26,H26,J26,L26,N26)</f>
        <v>21</v>
      </c>
      <c r="Q26" s="64">
        <f t="shared" si="54"/>
        <v>19</v>
      </c>
      <c r="R26" s="51">
        <f t="shared" si="50"/>
        <v>40</v>
      </c>
      <c r="S26" s="66">
        <v>12.0</v>
      </c>
      <c r="T26" s="66">
        <v>7.0</v>
      </c>
      <c r="U26" s="66">
        <v>3.0</v>
      </c>
      <c r="V26" s="66">
        <v>5.0</v>
      </c>
      <c r="W26" s="66">
        <v>1.0</v>
      </c>
      <c r="X26" s="66">
        <v>2.0</v>
      </c>
      <c r="Y26" s="66">
        <v>5.0</v>
      </c>
      <c r="Z26" s="66">
        <v>5.0</v>
      </c>
      <c r="AA26" s="66">
        <v>0.0</v>
      </c>
      <c r="AB26" s="66">
        <v>0.0</v>
      </c>
      <c r="AC26" s="66">
        <v>0.0</v>
      </c>
      <c r="AD26" s="66">
        <v>0.0</v>
      </c>
      <c r="AE26" s="66">
        <v>0.0</v>
      </c>
      <c r="AF26" s="66">
        <v>0.0</v>
      </c>
      <c r="AG26" s="50">
        <f t="shared" ref="AG26:AH26" si="55">SUM(S26,U26,W26,Y26,AA26,AC26,AE26)</f>
        <v>21</v>
      </c>
      <c r="AH26" s="50">
        <f t="shared" si="55"/>
        <v>19</v>
      </c>
      <c r="AI26" s="53">
        <f t="shared" si="52"/>
        <v>40</v>
      </c>
      <c r="AJ26" s="67">
        <v>0.0</v>
      </c>
      <c r="AK26" s="67">
        <v>4.0</v>
      </c>
      <c r="AL26" s="67">
        <v>6.0</v>
      </c>
      <c r="AM26" s="80">
        <v>41.0</v>
      </c>
      <c r="AN26" s="69">
        <v>1.0</v>
      </c>
      <c r="AO26" s="70">
        <v>0.0</v>
      </c>
      <c r="AP26" s="58">
        <f t="shared" si="53"/>
        <v>40</v>
      </c>
      <c r="AQ26" s="59">
        <f t="shared" si="9"/>
        <v>0</v>
      </c>
    </row>
    <row r="27" ht="15.75" customHeight="1">
      <c r="A27" s="86" t="s">
        <v>7</v>
      </c>
      <c r="B27" s="6"/>
      <c r="C27" s="72">
        <f t="shared" ref="C27:AP27" si="56">SUM(C24:C26)</f>
        <v>63</v>
      </c>
      <c r="D27" s="72">
        <f t="shared" si="56"/>
        <v>60</v>
      </c>
      <c r="E27" s="72">
        <f t="shared" si="56"/>
        <v>123</v>
      </c>
      <c r="F27" s="72">
        <f t="shared" si="56"/>
        <v>13</v>
      </c>
      <c r="G27" s="72">
        <f t="shared" si="56"/>
        <v>11</v>
      </c>
      <c r="H27" s="72">
        <f t="shared" si="56"/>
        <v>0</v>
      </c>
      <c r="I27" s="72">
        <f t="shared" si="56"/>
        <v>3</v>
      </c>
      <c r="J27" s="72">
        <f t="shared" si="56"/>
        <v>14</v>
      </c>
      <c r="K27" s="72">
        <f t="shared" si="56"/>
        <v>7</v>
      </c>
      <c r="L27" s="72">
        <f t="shared" si="56"/>
        <v>0</v>
      </c>
      <c r="M27" s="72">
        <f t="shared" si="56"/>
        <v>2</v>
      </c>
      <c r="N27" s="72">
        <f t="shared" si="56"/>
        <v>36</v>
      </c>
      <c r="O27" s="72">
        <f t="shared" si="56"/>
        <v>37</v>
      </c>
      <c r="P27" s="72">
        <f t="shared" si="56"/>
        <v>63</v>
      </c>
      <c r="Q27" s="72">
        <f t="shared" si="56"/>
        <v>60</v>
      </c>
      <c r="R27" s="73">
        <f t="shared" si="56"/>
        <v>123</v>
      </c>
      <c r="S27" s="73">
        <f t="shared" si="56"/>
        <v>34</v>
      </c>
      <c r="T27" s="73">
        <f t="shared" si="56"/>
        <v>28</v>
      </c>
      <c r="U27" s="73">
        <f t="shared" si="56"/>
        <v>8</v>
      </c>
      <c r="V27" s="73">
        <f t="shared" si="56"/>
        <v>12</v>
      </c>
      <c r="W27" s="73">
        <f t="shared" si="56"/>
        <v>8</v>
      </c>
      <c r="X27" s="73">
        <f t="shared" si="56"/>
        <v>6</v>
      </c>
      <c r="Y27" s="73">
        <f t="shared" si="56"/>
        <v>13</v>
      </c>
      <c r="Z27" s="73">
        <f t="shared" si="56"/>
        <v>12</v>
      </c>
      <c r="AA27" s="73">
        <f t="shared" si="56"/>
        <v>0</v>
      </c>
      <c r="AB27" s="73">
        <f t="shared" si="56"/>
        <v>0</v>
      </c>
      <c r="AC27" s="73">
        <f t="shared" si="56"/>
        <v>0</v>
      </c>
      <c r="AD27" s="73">
        <f t="shared" si="56"/>
        <v>2</v>
      </c>
      <c r="AE27" s="73">
        <f t="shared" si="56"/>
        <v>0</v>
      </c>
      <c r="AF27" s="73">
        <f t="shared" si="56"/>
        <v>0</v>
      </c>
      <c r="AG27" s="72">
        <f t="shared" si="56"/>
        <v>63</v>
      </c>
      <c r="AH27" s="72">
        <f t="shared" si="56"/>
        <v>60</v>
      </c>
      <c r="AI27" s="72">
        <f t="shared" si="56"/>
        <v>123</v>
      </c>
      <c r="AJ27" s="74">
        <f t="shared" si="56"/>
        <v>3</v>
      </c>
      <c r="AK27" s="74">
        <f t="shared" si="56"/>
        <v>13</v>
      </c>
      <c r="AL27" s="74">
        <f t="shared" si="56"/>
        <v>17</v>
      </c>
      <c r="AM27" s="74">
        <f t="shared" si="56"/>
        <v>122</v>
      </c>
      <c r="AN27" s="74">
        <f t="shared" si="56"/>
        <v>2</v>
      </c>
      <c r="AO27" s="74">
        <f t="shared" si="56"/>
        <v>3</v>
      </c>
      <c r="AP27" s="74">
        <f t="shared" si="56"/>
        <v>123</v>
      </c>
      <c r="AQ27" s="59"/>
    </row>
    <row r="28" ht="18.75" customHeight="1">
      <c r="A28" s="87" t="s">
        <v>41</v>
      </c>
      <c r="B28" s="16"/>
      <c r="C28" s="88">
        <f t="shared" ref="C28:AP28" si="57">SUM(C11,C15,C19,C23,C27)</f>
        <v>315</v>
      </c>
      <c r="D28" s="89">
        <f t="shared" si="57"/>
        <v>282</v>
      </c>
      <c r="E28" s="89">
        <f t="shared" si="57"/>
        <v>597</v>
      </c>
      <c r="F28" s="89">
        <f t="shared" si="57"/>
        <v>65</v>
      </c>
      <c r="G28" s="89">
        <f t="shared" si="57"/>
        <v>39</v>
      </c>
      <c r="H28" s="89">
        <f t="shared" si="57"/>
        <v>12</v>
      </c>
      <c r="I28" s="89">
        <f t="shared" si="57"/>
        <v>19</v>
      </c>
      <c r="J28" s="89">
        <f t="shared" si="57"/>
        <v>75</v>
      </c>
      <c r="K28" s="89">
        <f t="shared" si="57"/>
        <v>63</v>
      </c>
      <c r="L28" s="89">
        <f t="shared" si="57"/>
        <v>14</v>
      </c>
      <c r="M28" s="89">
        <f t="shared" si="57"/>
        <v>11</v>
      </c>
      <c r="N28" s="89">
        <f t="shared" si="57"/>
        <v>149</v>
      </c>
      <c r="O28" s="89">
        <f t="shared" si="57"/>
        <v>150</v>
      </c>
      <c r="P28" s="89">
        <f t="shared" si="57"/>
        <v>315</v>
      </c>
      <c r="Q28" s="89">
        <f t="shared" si="57"/>
        <v>282</v>
      </c>
      <c r="R28" s="89">
        <f t="shared" si="57"/>
        <v>597</v>
      </c>
      <c r="S28" s="89">
        <f t="shared" si="57"/>
        <v>110</v>
      </c>
      <c r="T28" s="89">
        <f t="shared" si="57"/>
        <v>107</v>
      </c>
      <c r="U28" s="89">
        <f t="shared" si="57"/>
        <v>63</v>
      </c>
      <c r="V28" s="89">
        <f t="shared" si="57"/>
        <v>55</v>
      </c>
      <c r="W28" s="89">
        <f t="shared" si="57"/>
        <v>40</v>
      </c>
      <c r="X28" s="89">
        <f t="shared" si="57"/>
        <v>34</v>
      </c>
      <c r="Y28" s="89">
        <f t="shared" si="57"/>
        <v>85</v>
      </c>
      <c r="Z28" s="89">
        <f t="shared" si="57"/>
        <v>79</v>
      </c>
      <c r="AA28" s="89">
        <f t="shared" si="57"/>
        <v>3</v>
      </c>
      <c r="AB28" s="89">
        <f t="shared" si="57"/>
        <v>1</v>
      </c>
      <c r="AC28" s="89">
        <f t="shared" si="57"/>
        <v>14</v>
      </c>
      <c r="AD28" s="89">
        <f t="shared" si="57"/>
        <v>6</v>
      </c>
      <c r="AE28" s="89">
        <f t="shared" si="57"/>
        <v>0</v>
      </c>
      <c r="AF28" s="89">
        <f t="shared" si="57"/>
        <v>0</v>
      </c>
      <c r="AG28" s="89">
        <f t="shared" si="57"/>
        <v>315</v>
      </c>
      <c r="AH28" s="89">
        <f t="shared" si="57"/>
        <v>282</v>
      </c>
      <c r="AI28" s="89">
        <f t="shared" si="57"/>
        <v>597</v>
      </c>
      <c r="AJ28" s="89">
        <f t="shared" si="57"/>
        <v>22</v>
      </c>
      <c r="AK28" s="89">
        <f t="shared" si="57"/>
        <v>79</v>
      </c>
      <c r="AL28" s="89">
        <f t="shared" si="57"/>
        <v>66</v>
      </c>
      <c r="AM28" s="89">
        <f t="shared" si="57"/>
        <v>595</v>
      </c>
      <c r="AN28" s="89">
        <f t="shared" si="57"/>
        <v>12</v>
      </c>
      <c r="AO28" s="89">
        <f t="shared" si="57"/>
        <v>14</v>
      </c>
      <c r="AP28" s="89">
        <f t="shared" si="57"/>
        <v>597</v>
      </c>
      <c r="AQ28" s="59"/>
    </row>
    <row r="29" ht="18.75" customHeight="1">
      <c r="A29" s="90"/>
      <c r="B29" s="91"/>
      <c r="C29" s="92">
        <f>SUM(C28:D28)</f>
        <v>597</v>
      </c>
      <c r="D29" s="93"/>
      <c r="E29" s="94">
        <f>SUM(E28)</f>
        <v>597</v>
      </c>
      <c r="F29" s="95">
        <f>SUM(F28:O28)</f>
        <v>597</v>
      </c>
      <c r="G29" s="96"/>
      <c r="H29" s="96"/>
      <c r="I29" s="96"/>
      <c r="J29" s="96"/>
      <c r="K29" s="96"/>
      <c r="L29" s="96"/>
      <c r="M29" s="96"/>
      <c r="N29" s="96"/>
      <c r="O29" s="93"/>
      <c r="P29" s="95">
        <f>SUM(P28:Q28)</f>
        <v>597</v>
      </c>
      <c r="Q29" s="93"/>
      <c r="R29" s="97">
        <f>R28</f>
        <v>597</v>
      </c>
      <c r="S29" s="95">
        <f>SUM(S28:AF28)</f>
        <v>597</v>
      </c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3"/>
      <c r="AG29" s="95">
        <f>SUM(AG28:AH28)</f>
        <v>597</v>
      </c>
      <c r="AH29" s="93"/>
      <c r="AI29" s="97">
        <f t="shared" ref="AI29:AJ29" si="58">SUM(AI28)</f>
        <v>597</v>
      </c>
      <c r="AJ29" s="98">
        <f t="shared" si="58"/>
        <v>22</v>
      </c>
      <c r="AK29" s="99">
        <f>SUM(AK28:AL28)</f>
        <v>145</v>
      </c>
      <c r="AL29" s="93"/>
      <c r="AM29" s="97"/>
      <c r="AN29" s="97"/>
      <c r="AO29" s="97"/>
      <c r="AP29" s="97">
        <f>SUM(AP28)</f>
        <v>597</v>
      </c>
      <c r="AQ29" s="59"/>
    </row>
    <row r="30" ht="24.0" customHeight="1">
      <c r="A30" s="100" t="s">
        <v>42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2"/>
      <c r="AQ30" s="59">
        <f t="shared" ref="AQ30:AQ51" si="61">AM30-AN30+AO30-AP30</f>
        <v>0</v>
      </c>
    </row>
    <row r="31" ht="15.75" customHeight="1">
      <c r="A31" s="103" t="s">
        <v>43</v>
      </c>
      <c r="B31" s="104" t="s">
        <v>34</v>
      </c>
      <c r="C31" s="105">
        <v>27.0</v>
      </c>
      <c r="D31" s="106">
        <v>18.0</v>
      </c>
      <c r="E31" s="48">
        <f t="shared" ref="E31:E33" si="62">SUM(C31:D31)</f>
        <v>45</v>
      </c>
      <c r="F31" s="106">
        <v>3.0</v>
      </c>
      <c r="G31" s="106">
        <v>2.0</v>
      </c>
      <c r="H31" s="107">
        <v>1.0</v>
      </c>
      <c r="I31" s="107">
        <v>1.0</v>
      </c>
      <c r="J31" s="106">
        <v>8.0</v>
      </c>
      <c r="K31" s="106">
        <v>3.0</v>
      </c>
      <c r="L31" s="107">
        <v>1.0</v>
      </c>
      <c r="M31" s="107">
        <v>0.0</v>
      </c>
      <c r="N31" s="106">
        <v>14.0</v>
      </c>
      <c r="O31" s="106">
        <v>12.0</v>
      </c>
      <c r="P31" s="50">
        <f t="shared" ref="P31:Q31" si="59">SUM(F31,H31,J31,L31,N31)</f>
        <v>27</v>
      </c>
      <c r="Q31" s="50">
        <f t="shared" si="59"/>
        <v>18</v>
      </c>
      <c r="R31" s="51">
        <f t="shared" ref="R31:R33" si="64">SUM(P31:Q31)</f>
        <v>45</v>
      </c>
      <c r="S31" s="52">
        <v>11.0</v>
      </c>
      <c r="T31" s="52">
        <v>5.0</v>
      </c>
      <c r="U31" s="52">
        <v>10.0</v>
      </c>
      <c r="V31" s="52">
        <v>4.0</v>
      </c>
      <c r="W31" s="52">
        <v>3.0</v>
      </c>
      <c r="X31" s="52">
        <v>3.0</v>
      </c>
      <c r="Y31" s="52">
        <v>2.0</v>
      </c>
      <c r="Z31" s="52">
        <v>3.0</v>
      </c>
      <c r="AA31" s="52">
        <v>0.0</v>
      </c>
      <c r="AB31" s="52">
        <v>0.0</v>
      </c>
      <c r="AC31" s="52">
        <v>0.0</v>
      </c>
      <c r="AD31" s="52">
        <v>3.0</v>
      </c>
      <c r="AE31" s="52">
        <v>1.0</v>
      </c>
      <c r="AF31" s="52">
        <v>0.0</v>
      </c>
      <c r="AG31" s="50">
        <f t="shared" ref="AG31:AH31" si="60">SUM(S31,U31,W31,Y31,AA31,AC31,AE31)</f>
        <v>27</v>
      </c>
      <c r="AH31" s="50">
        <f t="shared" si="60"/>
        <v>18</v>
      </c>
      <c r="AI31" s="53">
        <f t="shared" ref="AI31:AI33" si="66">SUM(AG31:AH31)</f>
        <v>45</v>
      </c>
      <c r="AJ31" s="54">
        <v>1.0</v>
      </c>
      <c r="AK31" s="54">
        <v>6.0</v>
      </c>
      <c r="AL31" s="54">
        <v>3.0</v>
      </c>
      <c r="AM31" s="79">
        <v>46.0</v>
      </c>
      <c r="AN31" s="56">
        <v>1.0</v>
      </c>
      <c r="AO31" s="57">
        <v>0.0</v>
      </c>
      <c r="AP31" s="58">
        <f t="shared" ref="AP31:AP33" si="67">SUM(AM31-AN31+AO31)</f>
        <v>45</v>
      </c>
      <c r="AQ31" s="59">
        <f t="shared" si="61"/>
        <v>0</v>
      </c>
    </row>
    <row r="32" ht="15.75" customHeight="1">
      <c r="A32" s="31"/>
      <c r="B32" s="45" t="s">
        <v>35</v>
      </c>
      <c r="C32" s="46">
        <v>28.0</v>
      </c>
      <c r="D32" s="47">
        <v>17.0</v>
      </c>
      <c r="E32" s="48">
        <f t="shared" si="62"/>
        <v>45</v>
      </c>
      <c r="F32" s="47">
        <v>11.0</v>
      </c>
      <c r="G32" s="47">
        <v>3.0</v>
      </c>
      <c r="H32" s="49">
        <v>0.0</v>
      </c>
      <c r="I32" s="49">
        <v>2.0</v>
      </c>
      <c r="J32" s="47">
        <v>3.0</v>
      </c>
      <c r="K32" s="47">
        <v>2.0</v>
      </c>
      <c r="L32" s="49">
        <v>1.0</v>
      </c>
      <c r="M32" s="49">
        <v>0.0</v>
      </c>
      <c r="N32" s="47">
        <v>13.0</v>
      </c>
      <c r="O32" s="47">
        <v>10.0</v>
      </c>
      <c r="P32" s="50">
        <f t="shared" ref="P32:Q32" si="63">SUM(F32,H32,J32,L32,N32)</f>
        <v>28</v>
      </c>
      <c r="Q32" s="50">
        <f t="shared" si="63"/>
        <v>17</v>
      </c>
      <c r="R32" s="51">
        <f t="shared" si="64"/>
        <v>45</v>
      </c>
      <c r="S32" s="52">
        <v>11.0</v>
      </c>
      <c r="T32" s="52">
        <v>8.0</v>
      </c>
      <c r="U32" s="52">
        <v>5.0</v>
      </c>
      <c r="V32" s="52">
        <v>7.0</v>
      </c>
      <c r="W32" s="52">
        <v>1.0</v>
      </c>
      <c r="X32" s="52">
        <v>1.0</v>
      </c>
      <c r="Y32" s="52">
        <v>8.0</v>
      </c>
      <c r="Z32" s="52">
        <v>1.0</v>
      </c>
      <c r="AA32" s="52">
        <v>0.0</v>
      </c>
      <c r="AB32" s="52">
        <v>0.0</v>
      </c>
      <c r="AC32" s="52">
        <v>3.0</v>
      </c>
      <c r="AD32" s="52">
        <v>0.0</v>
      </c>
      <c r="AE32" s="52">
        <v>0.0</v>
      </c>
      <c r="AF32" s="52">
        <v>0.0</v>
      </c>
      <c r="AG32" s="50">
        <f t="shared" ref="AG32:AH32" si="65">SUM(S32,U32,W32,Y32,AA32,AC32,AE32)</f>
        <v>28</v>
      </c>
      <c r="AH32" s="50">
        <f t="shared" si="65"/>
        <v>17</v>
      </c>
      <c r="AI32" s="53">
        <f t="shared" si="66"/>
        <v>45</v>
      </c>
      <c r="AJ32" s="54">
        <v>0.0</v>
      </c>
      <c r="AK32" s="54">
        <v>2.0</v>
      </c>
      <c r="AL32" s="54">
        <v>2.0</v>
      </c>
      <c r="AM32" s="55">
        <v>43.0</v>
      </c>
      <c r="AN32" s="56">
        <v>2.0</v>
      </c>
      <c r="AO32" s="57">
        <v>4.0</v>
      </c>
      <c r="AP32" s="58">
        <f t="shared" si="67"/>
        <v>45</v>
      </c>
      <c r="AQ32" s="59">
        <f t="shared" si="61"/>
        <v>0</v>
      </c>
    </row>
    <row r="33" ht="15.75" customHeight="1">
      <c r="A33" s="31"/>
      <c r="B33" s="45" t="s">
        <v>36</v>
      </c>
      <c r="C33" s="60">
        <v>31.0</v>
      </c>
      <c r="D33" s="61">
        <v>13.0</v>
      </c>
      <c r="E33" s="62">
        <f t="shared" si="62"/>
        <v>44</v>
      </c>
      <c r="F33" s="61">
        <v>4.0</v>
      </c>
      <c r="G33" s="61">
        <v>2.0</v>
      </c>
      <c r="H33" s="63">
        <v>0.0</v>
      </c>
      <c r="I33" s="63">
        <v>1.0</v>
      </c>
      <c r="J33" s="61">
        <v>5.0</v>
      </c>
      <c r="K33" s="61">
        <v>2.0</v>
      </c>
      <c r="L33" s="63">
        <v>3.0</v>
      </c>
      <c r="M33" s="63">
        <v>0.0</v>
      </c>
      <c r="N33" s="61">
        <v>19.0</v>
      </c>
      <c r="O33" s="61">
        <v>8.0</v>
      </c>
      <c r="P33" s="64">
        <f t="shared" ref="P33:Q33" si="68">SUM(F33,H33,J33,L33,N33)</f>
        <v>31</v>
      </c>
      <c r="Q33" s="64">
        <f t="shared" si="68"/>
        <v>13</v>
      </c>
      <c r="R33" s="65">
        <f t="shared" si="64"/>
        <v>44</v>
      </c>
      <c r="S33" s="66">
        <v>8.0</v>
      </c>
      <c r="T33" s="66">
        <v>6.0</v>
      </c>
      <c r="U33" s="66">
        <v>10.0</v>
      </c>
      <c r="V33" s="66">
        <v>2.0</v>
      </c>
      <c r="W33" s="66">
        <v>4.0</v>
      </c>
      <c r="X33" s="66">
        <v>1.0</v>
      </c>
      <c r="Y33" s="66">
        <v>7.0</v>
      </c>
      <c r="Z33" s="66">
        <v>4.0</v>
      </c>
      <c r="AA33" s="66">
        <v>0.0</v>
      </c>
      <c r="AB33" s="66">
        <v>0.0</v>
      </c>
      <c r="AC33" s="66">
        <v>2.0</v>
      </c>
      <c r="AD33" s="66">
        <v>0.0</v>
      </c>
      <c r="AE33" s="66">
        <v>0.0</v>
      </c>
      <c r="AF33" s="66">
        <v>0.0</v>
      </c>
      <c r="AG33" s="64">
        <f t="shared" ref="AG33:AH33" si="69">SUM(S33,U33,W33,Y33,AA33,AC33,AE33)</f>
        <v>31</v>
      </c>
      <c r="AH33" s="64">
        <f t="shared" si="69"/>
        <v>13</v>
      </c>
      <c r="AI33" s="108">
        <f t="shared" si="66"/>
        <v>44</v>
      </c>
      <c r="AJ33" s="54">
        <v>0.0</v>
      </c>
      <c r="AK33" s="54">
        <v>7.0</v>
      </c>
      <c r="AL33" s="54">
        <v>3.0</v>
      </c>
      <c r="AM33" s="68">
        <v>45.0</v>
      </c>
      <c r="AN33" s="109">
        <v>1.0</v>
      </c>
      <c r="AO33" s="110">
        <v>0.0</v>
      </c>
      <c r="AP33" s="58">
        <f t="shared" si="67"/>
        <v>44</v>
      </c>
      <c r="AQ33" s="59">
        <f t="shared" si="61"/>
        <v>0</v>
      </c>
    </row>
    <row r="34" ht="15.75" customHeight="1">
      <c r="A34" s="39"/>
      <c r="B34" s="71" t="s">
        <v>7</v>
      </c>
      <c r="C34" s="72">
        <f t="shared" ref="C34:AP34" si="70">SUM(C31:C33)</f>
        <v>86</v>
      </c>
      <c r="D34" s="72">
        <f t="shared" si="70"/>
        <v>48</v>
      </c>
      <c r="E34" s="72">
        <f t="shared" si="70"/>
        <v>134</v>
      </c>
      <c r="F34" s="72">
        <f t="shared" si="70"/>
        <v>18</v>
      </c>
      <c r="G34" s="72">
        <f t="shared" si="70"/>
        <v>7</v>
      </c>
      <c r="H34" s="72">
        <f t="shared" si="70"/>
        <v>1</v>
      </c>
      <c r="I34" s="72">
        <f t="shared" si="70"/>
        <v>4</v>
      </c>
      <c r="J34" s="72">
        <f t="shared" si="70"/>
        <v>16</v>
      </c>
      <c r="K34" s="72">
        <f t="shared" si="70"/>
        <v>7</v>
      </c>
      <c r="L34" s="72">
        <f t="shared" si="70"/>
        <v>5</v>
      </c>
      <c r="M34" s="72">
        <f t="shared" si="70"/>
        <v>0</v>
      </c>
      <c r="N34" s="72">
        <f t="shared" si="70"/>
        <v>46</v>
      </c>
      <c r="O34" s="72">
        <f t="shared" si="70"/>
        <v>30</v>
      </c>
      <c r="P34" s="72">
        <f t="shared" si="70"/>
        <v>86</v>
      </c>
      <c r="Q34" s="72">
        <f t="shared" si="70"/>
        <v>48</v>
      </c>
      <c r="R34" s="73">
        <f t="shared" si="70"/>
        <v>134</v>
      </c>
      <c r="S34" s="73">
        <f t="shared" si="70"/>
        <v>30</v>
      </c>
      <c r="T34" s="73">
        <f t="shared" si="70"/>
        <v>19</v>
      </c>
      <c r="U34" s="73">
        <f t="shared" si="70"/>
        <v>25</v>
      </c>
      <c r="V34" s="73">
        <f t="shared" si="70"/>
        <v>13</v>
      </c>
      <c r="W34" s="73">
        <f t="shared" si="70"/>
        <v>8</v>
      </c>
      <c r="X34" s="73">
        <f t="shared" si="70"/>
        <v>5</v>
      </c>
      <c r="Y34" s="73">
        <f t="shared" si="70"/>
        <v>17</v>
      </c>
      <c r="Z34" s="73">
        <f t="shared" si="70"/>
        <v>8</v>
      </c>
      <c r="AA34" s="73">
        <f t="shared" si="70"/>
        <v>0</v>
      </c>
      <c r="AB34" s="73">
        <f t="shared" si="70"/>
        <v>0</v>
      </c>
      <c r="AC34" s="73">
        <f t="shared" si="70"/>
        <v>5</v>
      </c>
      <c r="AD34" s="73">
        <f t="shared" si="70"/>
        <v>3</v>
      </c>
      <c r="AE34" s="73">
        <f t="shared" si="70"/>
        <v>1</v>
      </c>
      <c r="AF34" s="73">
        <f t="shared" si="70"/>
        <v>0</v>
      </c>
      <c r="AG34" s="72">
        <f t="shared" si="70"/>
        <v>86</v>
      </c>
      <c r="AH34" s="72">
        <f t="shared" si="70"/>
        <v>48</v>
      </c>
      <c r="AI34" s="72">
        <f t="shared" si="70"/>
        <v>134</v>
      </c>
      <c r="AJ34" s="74">
        <f t="shared" si="70"/>
        <v>1</v>
      </c>
      <c r="AK34" s="74">
        <f t="shared" si="70"/>
        <v>15</v>
      </c>
      <c r="AL34" s="74">
        <f t="shared" si="70"/>
        <v>8</v>
      </c>
      <c r="AM34" s="74">
        <f t="shared" si="70"/>
        <v>134</v>
      </c>
      <c r="AN34" s="74">
        <f t="shared" si="70"/>
        <v>4</v>
      </c>
      <c r="AO34" s="74">
        <f t="shared" si="70"/>
        <v>4</v>
      </c>
      <c r="AP34" s="74">
        <f t="shared" si="70"/>
        <v>134</v>
      </c>
      <c r="AQ34" s="59">
        <f t="shared" si="61"/>
        <v>0</v>
      </c>
    </row>
    <row r="35" ht="15.75" customHeight="1">
      <c r="A35" s="103" t="s">
        <v>44</v>
      </c>
      <c r="B35" s="104" t="s">
        <v>34</v>
      </c>
      <c r="C35" s="111">
        <v>25.0</v>
      </c>
      <c r="D35" s="111">
        <v>13.0</v>
      </c>
      <c r="E35" s="48">
        <f t="shared" ref="E35:E37" si="73">SUM(C35:D35)</f>
        <v>38</v>
      </c>
      <c r="F35" s="111">
        <v>6.0</v>
      </c>
      <c r="G35" s="111">
        <v>3.0</v>
      </c>
      <c r="H35" s="112">
        <v>2.0</v>
      </c>
      <c r="I35" s="112">
        <v>1.0</v>
      </c>
      <c r="J35" s="111">
        <v>2.0</v>
      </c>
      <c r="K35" s="111">
        <v>1.0</v>
      </c>
      <c r="L35" s="112">
        <v>1.0</v>
      </c>
      <c r="M35" s="112">
        <v>0.0</v>
      </c>
      <c r="N35" s="111">
        <v>14.0</v>
      </c>
      <c r="O35" s="111">
        <v>8.0</v>
      </c>
      <c r="P35" s="50">
        <f t="shared" ref="P35:Q35" si="71">SUM(F35,H35,J35,L35,N35)</f>
        <v>25</v>
      </c>
      <c r="Q35" s="50">
        <f t="shared" si="71"/>
        <v>13</v>
      </c>
      <c r="R35" s="51">
        <f t="shared" ref="R35:R37" si="75">SUM(P35:Q35)</f>
        <v>38</v>
      </c>
      <c r="S35" s="113">
        <v>11.0</v>
      </c>
      <c r="T35" s="114">
        <v>6.0</v>
      </c>
      <c r="U35" s="114">
        <v>4.0</v>
      </c>
      <c r="V35" s="114">
        <v>4.0</v>
      </c>
      <c r="W35" s="114">
        <v>4.0</v>
      </c>
      <c r="X35" s="114">
        <v>0.0</v>
      </c>
      <c r="Y35" s="114">
        <v>5.0</v>
      </c>
      <c r="Z35" s="114">
        <v>3.0</v>
      </c>
      <c r="AA35" s="114">
        <v>0.0</v>
      </c>
      <c r="AB35" s="114">
        <v>0.0</v>
      </c>
      <c r="AC35" s="114">
        <v>1.0</v>
      </c>
      <c r="AD35" s="114">
        <v>0.0</v>
      </c>
      <c r="AE35" s="114">
        <v>0.0</v>
      </c>
      <c r="AF35" s="114">
        <v>0.0</v>
      </c>
      <c r="AG35" s="50">
        <f t="shared" ref="AG35:AH35" si="72">SUM(S35,U35,W35,Y35,AA35,AC35,AE35)</f>
        <v>25</v>
      </c>
      <c r="AH35" s="50">
        <f t="shared" si="72"/>
        <v>13</v>
      </c>
      <c r="AI35" s="53">
        <f t="shared" ref="AI35:AI37" si="77">SUM(AG35:AH35)</f>
        <v>38</v>
      </c>
      <c r="AJ35" s="54">
        <v>1.0</v>
      </c>
      <c r="AK35" s="54">
        <v>4.0</v>
      </c>
      <c r="AL35" s="54">
        <v>2.0</v>
      </c>
      <c r="AM35" s="79">
        <v>39.0</v>
      </c>
      <c r="AN35" s="56">
        <v>2.0</v>
      </c>
      <c r="AO35" s="57">
        <v>1.0</v>
      </c>
      <c r="AP35" s="58">
        <f t="shared" ref="AP35:AP37" si="78">SUM(AM35-AN35+AO35)</f>
        <v>38</v>
      </c>
      <c r="AQ35" s="59">
        <f t="shared" si="61"/>
        <v>0</v>
      </c>
    </row>
    <row r="36" ht="15.75" customHeight="1">
      <c r="A36" s="31"/>
      <c r="B36" s="45" t="s">
        <v>35</v>
      </c>
      <c r="C36" s="46">
        <v>22.0</v>
      </c>
      <c r="D36" s="47">
        <v>21.0</v>
      </c>
      <c r="E36" s="48">
        <f t="shared" si="73"/>
        <v>43</v>
      </c>
      <c r="F36" s="47">
        <v>0.0</v>
      </c>
      <c r="G36" s="47">
        <v>3.0</v>
      </c>
      <c r="H36" s="49">
        <v>1.0</v>
      </c>
      <c r="I36" s="49">
        <v>0.0</v>
      </c>
      <c r="J36" s="47">
        <v>6.0</v>
      </c>
      <c r="K36" s="47">
        <v>2.0</v>
      </c>
      <c r="L36" s="49">
        <v>0.0</v>
      </c>
      <c r="M36" s="49">
        <v>0.0</v>
      </c>
      <c r="N36" s="47">
        <v>15.0</v>
      </c>
      <c r="O36" s="47">
        <v>16.0</v>
      </c>
      <c r="P36" s="50">
        <f t="shared" ref="P36:Q36" si="74">SUM(F36,H36,J36,L36,N36)</f>
        <v>22</v>
      </c>
      <c r="Q36" s="50">
        <f t="shared" si="74"/>
        <v>21</v>
      </c>
      <c r="R36" s="51">
        <f t="shared" si="75"/>
        <v>43</v>
      </c>
      <c r="S36" s="52">
        <v>7.0</v>
      </c>
      <c r="T36" s="52">
        <v>10.0</v>
      </c>
      <c r="U36" s="52">
        <v>7.0</v>
      </c>
      <c r="V36" s="52">
        <v>6.0</v>
      </c>
      <c r="W36" s="52">
        <v>2.0</v>
      </c>
      <c r="X36" s="52">
        <v>1.0</v>
      </c>
      <c r="Y36" s="52">
        <v>5.0</v>
      </c>
      <c r="Z36" s="52">
        <v>4.0</v>
      </c>
      <c r="AA36" s="52">
        <v>0.0</v>
      </c>
      <c r="AB36" s="52">
        <v>0.0</v>
      </c>
      <c r="AC36" s="52">
        <v>1.0</v>
      </c>
      <c r="AD36" s="52">
        <v>0.0</v>
      </c>
      <c r="AE36" s="52">
        <v>0.0</v>
      </c>
      <c r="AF36" s="52">
        <v>0.0</v>
      </c>
      <c r="AG36" s="50">
        <f t="shared" ref="AG36:AH36" si="76">SUM(S36,U36,W36,Y36,AA36,AC36,AE36)</f>
        <v>22</v>
      </c>
      <c r="AH36" s="50">
        <f t="shared" si="76"/>
        <v>21</v>
      </c>
      <c r="AI36" s="53">
        <f t="shared" si="77"/>
        <v>43</v>
      </c>
      <c r="AJ36" s="54">
        <v>0.0</v>
      </c>
      <c r="AK36" s="54">
        <v>5.0</v>
      </c>
      <c r="AL36" s="54">
        <v>5.0</v>
      </c>
      <c r="AM36" s="79">
        <v>42.0</v>
      </c>
      <c r="AN36" s="56">
        <v>0.0</v>
      </c>
      <c r="AO36" s="57">
        <v>1.0</v>
      </c>
      <c r="AP36" s="58">
        <f t="shared" si="78"/>
        <v>43</v>
      </c>
      <c r="AQ36" s="59">
        <f t="shared" si="61"/>
        <v>0</v>
      </c>
    </row>
    <row r="37" ht="15.75" customHeight="1">
      <c r="A37" s="31"/>
      <c r="B37" s="104" t="s">
        <v>36</v>
      </c>
      <c r="C37" s="81">
        <v>20.0</v>
      </c>
      <c r="D37" s="82">
        <v>20.0</v>
      </c>
      <c r="E37" s="48">
        <f t="shared" si="73"/>
        <v>40</v>
      </c>
      <c r="F37" s="82">
        <v>3.0</v>
      </c>
      <c r="G37" s="82">
        <v>1.0</v>
      </c>
      <c r="H37" s="83">
        <v>1.0</v>
      </c>
      <c r="I37" s="83">
        <v>0.0</v>
      </c>
      <c r="J37" s="82">
        <v>1.0</v>
      </c>
      <c r="K37" s="82">
        <v>4.0</v>
      </c>
      <c r="L37" s="83">
        <v>0.0</v>
      </c>
      <c r="M37" s="83">
        <v>1.0</v>
      </c>
      <c r="N37" s="82">
        <v>15.0</v>
      </c>
      <c r="O37" s="82">
        <v>14.0</v>
      </c>
      <c r="P37" s="50">
        <f t="shared" ref="P37:Q37" si="79">SUM(F37,H37,J37,L37,N37)</f>
        <v>20</v>
      </c>
      <c r="Q37" s="50">
        <f t="shared" si="79"/>
        <v>20</v>
      </c>
      <c r="R37" s="51">
        <f t="shared" si="75"/>
        <v>40</v>
      </c>
      <c r="S37" s="52">
        <v>10.0</v>
      </c>
      <c r="T37" s="52">
        <v>10.0</v>
      </c>
      <c r="U37" s="52">
        <v>2.0</v>
      </c>
      <c r="V37" s="52">
        <v>5.0</v>
      </c>
      <c r="W37" s="52">
        <v>4.0</v>
      </c>
      <c r="X37" s="52">
        <v>2.0</v>
      </c>
      <c r="Y37" s="52">
        <v>3.0</v>
      </c>
      <c r="Z37" s="52">
        <v>2.0</v>
      </c>
      <c r="AA37" s="52">
        <v>0.0</v>
      </c>
      <c r="AB37" s="52">
        <v>0.0</v>
      </c>
      <c r="AC37" s="52">
        <v>1.0</v>
      </c>
      <c r="AD37" s="52">
        <v>1.0</v>
      </c>
      <c r="AE37" s="52">
        <v>0.0</v>
      </c>
      <c r="AF37" s="52">
        <v>0.0</v>
      </c>
      <c r="AG37" s="50">
        <f t="shared" ref="AG37:AH37" si="80">SUM(S37,U37,W37,Y37,AA37,AC37,AE37)</f>
        <v>20</v>
      </c>
      <c r="AH37" s="50">
        <f t="shared" si="80"/>
        <v>20</v>
      </c>
      <c r="AI37" s="53">
        <f t="shared" si="77"/>
        <v>40</v>
      </c>
      <c r="AJ37" s="54">
        <v>1.0</v>
      </c>
      <c r="AK37" s="54">
        <v>2.0</v>
      </c>
      <c r="AL37" s="54">
        <v>5.0</v>
      </c>
      <c r="AM37" s="55">
        <v>41.0</v>
      </c>
      <c r="AN37" s="56">
        <v>1.0</v>
      </c>
      <c r="AO37" s="57">
        <v>0.0</v>
      </c>
      <c r="AP37" s="58">
        <f t="shared" si="78"/>
        <v>40</v>
      </c>
      <c r="AQ37" s="59">
        <f t="shared" si="61"/>
        <v>0</v>
      </c>
    </row>
    <row r="38" ht="15.75" customHeight="1">
      <c r="A38" s="39"/>
      <c r="B38" s="71" t="s">
        <v>7</v>
      </c>
      <c r="C38" s="72">
        <f t="shared" ref="C38:AP38" si="81">SUM(C35:C37)</f>
        <v>67</v>
      </c>
      <c r="D38" s="72">
        <f t="shared" si="81"/>
        <v>54</v>
      </c>
      <c r="E38" s="72">
        <f t="shared" si="81"/>
        <v>121</v>
      </c>
      <c r="F38" s="72">
        <f t="shared" si="81"/>
        <v>9</v>
      </c>
      <c r="G38" s="72">
        <f t="shared" si="81"/>
        <v>7</v>
      </c>
      <c r="H38" s="72">
        <f t="shared" si="81"/>
        <v>4</v>
      </c>
      <c r="I38" s="72">
        <f t="shared" si="81"/>
        <v>1</v>
      </c>
      <c r="J38" s="72">
        <f t="shared" si="81"/>
        <v>9</v>
      </c>
      <c r="K38" s="72">
        <f t="shared" si="81"/>
        <v>7</v>
      </c>
      <c r="L38" s="72">
        <f t="shared" si="81"/>
        <v>1</v>
      </c>
      <c r="M38" s="72">
        <f t="shared" si="81"/>
        <v>1</v>
      </c>
      <c r="N38" s="72">
        <f t="shared" si="81"/>
        <v>44</v>
      </c>
      <c r="O38" s="72">
        <f t="shared" si="81"/>
        <v>38</v>
      </c>
      <c r="P38" s="72">
        <f t="shared" si="81"/>
        <v>67</v>
      </c>
      <c r="Q38" s="72">
        <f t="shared" si="81"/>
        <v>54</v>
      </c>
      <c r="R38" s="73">
        <f t="shared" si="81"/>
        <v>121</v>
      </c>
      <c r="S38" s="73">
        <f t="shared" si="81"/>
        <v>28</v>
      </c>
      <c r="T38" s="73">
        <f t="shared" si="81"/>
        <v>26</v>
      </c>
      <c r="U38" s="73">
        <f t="shared" si="81"/>
        <v>13</v>
      </c>
      <c r="V38" s="73">
        <f t="shared" si="81"/>
        <v>15</v>
      </c>
      <c r="W38" s="73">
        <f t="shared" si="81"/>
        <v>10</v>
      </c>
      <c r="X38" s="73">
        <f t="shared" si="81"/>
        <v>3</v>
      </c>
      <c r="Y38" s="73">
        <f t="shared" si="81"/>
        <v>13</v>
      </c>
      <c r="Z38" s="73">
        <f t="shared" si="81"/>
        <v>9</v>
      </c>
      <c r="AA38" s="73">
        <f t="shared" si="81"/>
        <v>0</v>
      </c>
      <c r="AB38" s="73">
        <f t="shared" si="81"/>
        <v>0</v>
      </c>
      <c r="AC38" s="73">
        <f t="shared" si="81"/>
        <v>3</v>
      </c>
      <c r="AD38" s="73">
        <f t="shared" si="81"/>
        <v>1</v>
      </c>
      <c r="AE38" s="73">
        <f t="shared" si="81"/>
        <v>0</v>
      </c>
      <c r="AF38" s="73">
        <f t="shared" si="81"/>
        <v>0</v>
      </c>
      <c r="AG38" s="73">
        <f t="shared" si="81"/>
        <v>67</v>
      </c>
      <c r="AH38" s="73">
        <f t="shared" si="81"/>
        <v>54</v>
      </c>
      <c r="AI38" s="73">
        <f t="shared" si="81"/>
        <v>121</v>
      </c>
      <c r="AJ38" s="74">
        <f t="shared" si="81"/>
        <v>2</v>
      </c>
      <c r="AK38" s="74">
        <f t="shared" si="81"/>
        <v>11</v>
      </c>
      <c r="AL38" s="74">
        <f t="shared" si="81"/>
        <v>12</v>
      </c>
      <c r="AM38" s="74">
        <f t="shared" si="81"/>
        <v>122</v>
      </c>
      <c r="AN38" s="74">
        <f t="shared" si="81"/>
        <v>3</v>
      </c>
      <c r="AO38" s="74">
        <f t="shared" si="81"/>
        <v>2</v>
      </c>
      <c r="AP38" s="74">
        <f t="shared" si="81"/>
        <v>121</v>
      </c>
      <c r="AQ38" s="59">
        <f t="shared" si="61"/>
        <v>0</v>
      </c>
    </row>
    <row r="39" ht="15.75" customHeight="1">
      <c r="A39" s="12" t="s">
        <v>45</v>
      </c>
      <c r="B39" s="45" t="s">
        <v>34</v>
      </c>
      <c r="C39" s="115">
        <v>29.0</v>
      </c>
      <c r="D39" s="115">
        <v>15.0</v>
      </c>
      <c r="E39" s="48">
        <f t="shared" ref="E39:E41" si="84">SUM(C39:D39)</f>
        <v>44</v>
      </c>
      <c r="F39" s="47">
        <v>8.0</v>
      </c>
      <c r="G39" s="76">
        <v>2.0</v>
      </c>
      <c r="H39" s="77">
        <v>1.0</v>
      </c>
      <c r="I39" s="77">
        <v>1.0</v>
      </c>
      <c r="J39" s="76">
        <v>2.0</v>
      </c>
      <c r="K39" s="76">
        <v>1.0</v>
      </c>
      <c r="L39" s="77">
        <v>1.0</v>
      </c>
      <c r="M39" s="77">
        <v>2.0</v>
      </c>
      <c r="N39" s="76">
        <v>17.0</v>
      </c>
      <c r="O39" s="76">
        <v>9.0</v>
      </c>
      <c r="P39" s="50">
        <f t="shared" ref="P39:Q39" si="82">SUM(F39,H39,J39,L39,N39)</f>
        <v>29</v>
      </c>
      <c r="Q39" s="50">
        <f t="shared" si="82"/>
        <v>15</v>
      </c>
      <c r="R39" s="51">
        <f t="shared" ref="R39:R41" si="86">SUM(P39:Q39)</f>
        <v>44</v>
      </c>
      <c r="S39" s="78">
        <v>18.0</v>
      </c>
      <c r="T39" s="78">
        <v>6.0</v>
      </c>
      <c r="U39" s="78">
        <v>3.0</v>
      </c>
      <c r="V39" s="78">
        <v>4.0</v>
      </c>
      <c r="W39" s="78">
        <v>2.0</v>
      </c>
      <c r="X39" s="78">
        <v>4.0</v>
      </c>
      <c r="Y39" s="78">
        <v>6.0</v>
      </c>
      <c r="Z39" s="78">
        <v>0.0</v>
      </c>
      <c r="AA39" s="78">
        <v>0.0</v>
      </c>
      <c r="AB39" s="78">
        <v>0.0</v>
      </c>
      <c r="AC39" s="78">
        <v>0.0</v>
      </c>
      <c r="AD39" s="78">
        <v>1.0</v>
      </c>
      <c r="AE39" s="78">
        <v>0.0</v>
      </c>
      <c r="AF39" s="78">
        <v>0.0</v>
      </c>
      <c r="AG39" s="50">
        <f t="shared" ref="AG39:AH39" si="83">SUM(S39,U39,W39,Y39,AA39,AC39,AE39)</f>
        <v>29</v>
      </c>
      <c r="AH39" s="50">
        <f t="shared" si="83"/>
        <v>15</v>
      </c>
      <c r="AI39" s="53">
        <f t="shared" ref="AI39:AI41" si="88">SUM(AG39:AH39)</f>
        <v>44</v>
      </c>
      <c r="AJ39" s="116">
        <v>0.0</v>
      </c>
      <c r="AK39" s="116">
        <v>2.0</v>
      </c>
      <c r="AL39" s="116">
        <v>4.0</v>
      </c>
      <c r="AM39" s="117">
        <v>44.0</v>
      </c>
      <c r="AN39" s="118">
        <v>2.0</v>
      </c>
      <c r="AO39" s="119">
        <v>2.0</v>
      </c>
      <c r="AP39" s="58">
        <f t="shared" ref="AP39:AP41" si="89">SUM(AM39-AN39+AO39)</f>
        <v>44</v>
      </c>
      <c r="AQ39" s="59">
        <f t="shared" si="61"/>
        <v>0</v>
      </c>
    </row>
    <row r="40" ht="15.75" customHeight="1">
      <c r="A40" s="31"/>
      <c r="B40" s="45" t="s">
        <v>35</v>
      </c>
      <c r="C40" s="46">
        <v>28.0</v>
      </c>
      <c r="D40" s="47">
        <v>15.0</v>
      </c>
      <c r="E40" s="48">
        <f t="shared" si="84"/>
        <v>43</v>
      </c>
      <c r="F40" s="47">
        <v>9.0</v>
      </c>
      <c r="G40" s="47">
        <v>2.0</v>
      </c>
      <c r="H40" s="49">
        <v>1.0</v>
      </c>
      <c r="I40" s="49">
        <v>0.0</v>
      </c>
      <c r="J40" s="47">
        <v>2.0</v>
      </c>
      <c r="K40" s="47">
        <v>1.0</v>
      </c>
      <c r="L40" s="49">
        <v>1.0</v>
      </c>
      <c r="M40" s="49">
        <v>1.0</v>
      </c>
      <c r="N40" s="47">
        <v>15.0</v>
      </c>
      <c r="O40" s="47">
        <v>11.0</v>
      </c>
      <c r="P40" s="50">
        <f t="shared" ref="P40:Q40" si="85">SUM(F40,H40,J40,L40,N40)</f>
        <v>28</v>
      </c>
      <c r="Q40" s="50">
        <f t="shared" si="85"/>
        <v>15</v>
      </c>
      <c r="R40" s="51">
        <f t="shared" si="86"/>
        <v>43</v>
      </c>
      <c r="S40" s="52">
        <v>13.0</v>
      </c>
      <c r="T40" s="52">
        <v>7.0</v>
      </c>
      <c r="U40" s="52">
        <v>4.0</v>
      </c>
      <c r="V40" s="52">
        <v>4.0</v>
      </c>
      <c r="W40" s="52">
        <v>2.0</v>
      </c>
      <c r="X40" s="52">
        <v>1.0</v>
      </c>
      <c r="Y40" s="52">
        <v>6.0</v>
      </c>
      <c r="Z40" s="52">
        <v>0.0</v>
      </c>
      <c r="AA40" s="52">
        <v>0.0</v>
      </c>
      <c r="AB40" s="52">
        <v>0.0</v>
      </c>
      <c r="AC40" s="52">
        <v>3.0</v>
      </c>
      <c r="AD40" s="52">
        <v>3.0</v>
      </c>
      <c r="AE40" s="52">
        <v>0.0</v>
      </c>
      <c r="AF40" s="52">
        <v>0.0</v>
      </c>
      <c r="AG40" s="50">
        <f t="shared" ref="AG40:AH40" si="87">SUM(S40,U40,W40,Y40,AA40,AC40,AE40)</f>
        <v>28</v>
      </c>
      <c r="AH40" s="50">
        <f t="shared" si="87"/>
        <v>15</v>
      </c>
      <c r="AI40" s="53">
        <f t="shared" si="88"/>
        <v>43</v>
      </c>
      <c r="AJ40" s="54">
        <v>0.0</v>
      </c>
      <c r="AK40" s="54">
        <v>4.0</v>
      </c>
      <c r="AL40" s="54">
        <v>3.0</v>
      </c>
      <c r="AM40" s="79">
        <v>44.0</v>
      </c>
      <c r="AN40" s="56">
        <v>1.0</v>
      </c>
      <c r="AO40" s="57">
        <v>0.0</v>
      </c>
      <c r="AP40" s="58">
        <f t="shared" si="89"/>
        <v>43</v>
      </c>
      <c r="AQ40" s="59">
        <f t="shared" si="61"/>
        <v>0</v>
      </c>
    </row>
    <row r="41" ht="15.75" customHeight="1">
      <c r="A41" s="31"/>
      <c r="B41" s="45" t="s">
        <v>36</v>
      </c>
      <c r="C41" s="60">
        <v>23.0</v>
      </c>
      <c r="D41" s="61">
        <v>21.0</v>
      </c>
      <c r="E41" s="62">
        <f t="shared" si="84"/>
        <v>44</v>
      </c>
      <c r="F41" s="61">
        <v>3.0</v>
      </c>
      <c r="G41" s="61">
        <v>5.0</v>
      </c>
      <c r="H41" s="63">
        <v>0.0</v>
      </c>
      <c r="I41" s="63">
        <v>1.0</v>
      </c>
      <c r="J41" s="61">
        <v>6.0</v>
      </c>
      <c r="K41" s="61">
        <v>2.0</v>
      </c>
      <c r="L41" s="63">
        <v>0.0</v>
      </c>
      <c r="M41" s="63">
        <v>1.0</v>
      </c>
      <c r="N41" s="61">
        <v>14.0</v>
      </c>
      <c r="O41" s="61">
        <v>12.0</v>
      </c>
      <c r="P41" s="64">
        <f t="shared" ref="P41:Q41" si="90">SUM(F41,H41,J41,L41,N41)</f>
        <v>23</v>
      </c>
      <c r="Q41" s="64">
        <f t="shared" si="90"/>
        <v>21</v>
      </c>
      <c r="R41" s="65">
        <f t="shared" si="86"/>
        <v>44</v>
      </c>
      <c r="S41" s="66">
        <v>12.0</v>
      </c>
      <c r="T41" s="66">
        <v>9.0</v>
      </c>
      <c r="U41" s="66">
        <v>2.0</v>
      </c>
      <c r="V41" s="66">
        <v>4.0</v>
      </c>
      <c r="W41" s="66">
        <v>3.0</v>
      </c>
      <c r="X41" s="66">
        <v>0.0</v>
      </c>
      <c r="Y41" s="66">
        <v>6.0</v>
      </c>
      <c r="Z41" s="66">
        <v>7.0</v>
      </c>
      <c r="AA41" s="66">
        <v>0.0</v>
      </c>
      <c r="AB41" s="66">
        <v>0.0</v>
      </c>
      <c r="AC41" s="66">
        <v>0.0</v>
      </c>
      <c r="AD41" s="66">
        <v>1.0</v>
      </c>
      <c r="AE41" s="66">
        <v>0.0</v>
      </c>
      <c r="AF41" s="66">
        <v>0.0</v>
      </c>
      <c r="AG41" s="64">
        <f t="shared" ref="AG41:AH41" si="91">SUM(S41,U41,W41,Y41,AA41,AC41,AE41)</f>
        <v>23</v>
      </c>
      <c r="AH41" s="64">
        <f t="shared" si="91"/>
        <v>21</v>
      </c>
      <c r="AI41" s="53">
        <f t="shared" si="88"/>
        <v>44</v>
      </c>
      <c r="AJ41" s="67">
        <v>0.0</v>
      </c>
      <c r="AK41" s="67">
        <v>4.0</v>
      </c>
      <c r="AL41" s="67">
        <v>5.0</v>
      </c>
      <c r="AM41" s="80">
        <v>45.0</v>
      </c>
      <c r="AN41" s="69">
        <v>2.0</v>
      </c>
      <c r="AO41" s="70">
        <v>1.0</v>
      </c>
      <c r="AP41" s="58">
        <f t="shared" si="89"/>
        <v>44</v>
      </c>
      <c r="AQ41" s="59">
        <f t="shared" si="61"/>
        <v>0</v>
      </c>
    </row>
    <row r="42" ht="15.75" customHeight="1">
      <c r="A42" s="39"/>
      <c r="B42" s="71" t="s">
        <v>7</v>
      </c>
      <c r="C42" s="72">
        <f t="shared" ref="C42:AP42" si="92">SUM(C39:C41)</f>
        <v>80</v>
      </c>
      <c r="D42" s="72">
        <f t="shared" si="92"/>
        <v>51</v>
      </c>
      <c r="E42" s="72">
        <f t="shared" si="92"/>
        <v>131</v>
      </c>
      <c r="F42" s="72">
        <f t="shared" si="92"/>
        <v>20</v>
      </c>
      <c r="G42" s="72">
        <f t="shared" si="92"/>
        <v>9</v>
      </c>
      <c r="H42" s="72">
        <f t="shared" si="92"/>
        <v>2</v>
      </c>
      <c r="I42" s="72">
        <f t="shared" si="92"/>
        <v>2</v>
      </c>
      <c r="J42" s="72">
        <f t="shared" si="92"/>
        <v>10</v>
      </c>
      <c r="K42" s="72">
        <f t="shared" si="92"/>
        <v>4</v>
      </c>
      <c r="L42" s="72">
        <f t="shared" si="92"/>
        <v>2</v>
      </c>
      <c r="M42" s="72">
        <f t="shared" si="92"/>
        <v>4</v>
      </c>
      <c r="N42" s="72">
        <f t="shared" si="92"/>
        <v>46</v>
      </c>
      <c r="O42" s="72">
        <f t="shared" si="92"/>
        <v>32</v>
      </c>
      <c r="P42" s="72">
        <f t="shared" si="92"/>
        <v>80</v>
      </c>
      <c r="Q42" s="72">
        <f t="shared" si="92"/>
        <v>51</v>
      </c>
      <c r="R42" s="73">
        <f t="shared" si="92"/>
        <v>131</v>
      </c>
      <c r="S42" s="73">
        <f t="shared" si="92"/>
        <v>43</v>
      </c>
      <c r="T42" s="73">
        <f t="shared" si="92"/>
        <v>22</v>
      </c>
      <c r="U42" s="73">
        <f t="shared" si="92"/>
        <v>9</v>
      </c>
      <c r="V42" s="73">
        <f t="shared" si="92"/>
        <v>12</v>
      </c>
      <c r="W42" s="73">
        <f t="shared" si="92"/>
        <v>7</v>
      </c>
      <c r="X42" s="73">
        <f t="shared" si="92"/>
        <v>5</v>
      </c>
      <c r="Y42" s="73">
        <f t="shared" si="92"/>
        <v>18</v>
      </c>
      <c r="Z42" s="73">
        <f t="shared" si="92"/>
        <v>7</v>
      </c>
      <c r="AA42" s="73">
        <f t="shared" si="92"/>
        <v>0</v>
      </c>
      <c r="AB42" s="73">
        <f t="shared" si="92"/>
        <v>0</v>
      </c>
      <c r="AC42" s="73">
        <f t="shared" si="92"/>
        <v>3</v>
      </c>
      <c r="AD42" s="73">
        <f t="shared" si="92"/>
        <v>5</v>
      </c>
      <c r="AE42" s="73">
        <f t="shared" si="92"/>
        <v>0</v>
      </c>
      <c r="AF42" s="73">
        <f t="shared" si="92"/>
        <v>0</v>
      </c>
      <c r="AG42" s="73">
        <f t="shared" si="92"/>
        <v>80</v>
      </c>
      <c r="AH42" s="73">
        <f t="shared" si="92"/>
        <v>51</v>
      </c>
      <c r="AI42" s="73">
        <f t="shared" si="92"/>
        <v>131</v>
      </c>
      <c r="AJ42" s="74">
        <f t="shared" si="92"/>
        <v>0</v>
      </c>
      <c r="AK42" s="74">
        <f t="shared" si="92"/>
        <v>10</v>
      </c>
      <c r="AL42" s="74">
        <f t="shared" si="92"/>
        <v>12</v>
      </c>
      <c r="AM42" s="74">
        <f t="shared" si="92"/>
        <v>133</v>
      </c>
      <c r="AN42" s="74">
        <f t="shared" si="92"/>
        <v>5</v>
      </c>
      <c r="AO42" s="74">
        <f t="shared" si="92"/>
        <v>3</v>
      </c>
      <c r="AP42" s="74">
        <f t="shared" si="92"/>
        <v>131</v>
      </c>
      <c r="AQ42" s="59">
        <f t="shared" si="61"/>
        <v>0</v>
      </c>
    </row>
    <row r="43" ht="15.75" customHeight="1">
      <c r="A43" s="12" t="s">
        <v>46</v>
      </c>
      <c r="B43" s="45" t="s">
        <v>34</v>
      </c>
      <c r="C43" s="46">
        <v>26.0</v>
      </c>
      <c r="D43" s="47">
        <v>15.0</v>
      </c>
      <c r="E43" s="48">
        <f t="shared" ref="E43:E45" si="95">SUM(C43:D43)</f>
        <v>41</v>
      </c>
      <c r="F43" s="120">
        <v>4.0</v>
      </c>
      <c r="G43" s="121">
        <v>2.0</v>
      </c>
      <c r="H43" s="122">
        <v>1.0</v>
      </c>
      <c r="I43" s="122">
        <v>1.0</v>
      </c>
      <c r="J43" s="123">
        <v>5.0</v>
      </c>
      <c r="K43" s="123">
        <v>4.0</v>
      </c>
      <c r="L43" s="122">
        <v>0.0</v>
      </c>
      <c r="M43" s="122">
        <v>0.0</v>
      </c>
      <c r="N43" s="123">
        <v>16.0</v>
      </c>
      <c r="O43" s="123">
        <v>8.0</v>
      </c>
      <c r="P43" s="50">
        <f t="shared" ref="P43:Q43" si="93">SUM(F43,H43,J43,L43,N43)</f>
        <v>26</v>
      </c>
      <c r="Q43" s="50">
        <f t="shared" si="93"/>
        <v>15</v>
      </c>
      <c r="R43" s="51">
        <f t="shared" ref="R43:R45" si="97">SUM(P43:Q43)</f>
        <v>41</v>
      </c>
      <c r="S43" s="124">
        <v>9.0</v>
      </c>
      <c r="T43" s="125">
        <v>5.0</v>
      </c>
      <c r="U43" s="124">
        <v>9.0</v>
      </c>
      <c r="V43" s="124">
        <v>4.0</v>
      </c>
      <c r="W43" s="124">
        <v>2.0</v>
      </c>
      <c r="X43" s="124">
        <v>1.0</v>
      </c>
      <c r="Y43" s="125">
        <v>5.0</v>
      </c>
      <c r="Z43" s="124">
        <v>5.0</v>
      </c>
      <c r="AA43" s="124">
        <v>0.0</v>
      </c>
      <c r="AB43" s="124">
        <v>0.0</v>
      </c>
      <c r="AC43" s="124">
        <v>1.0</v>
      </c>
      <c r="AD43" s="124">
        <v>0.0</v>
      </c>
      <c r="AE43" s="124">
        <v>0.0</v>
      </c>
      <c r="AF43" s="124">
        <v>0.0</v>
      </c>
      <c r="AG43" s="50">
        <f t="shared" ref="AG43:AH43" si="94">SUM(S43,U43,W43,Y43,AA43,AC43,AE43)</f>
        <v>26</v>
      </c>
      <c r="AH43" s="50">
        <f t="shared" si="94"/>
        <v>15</v>
      </c>
      <c r="AI43" s="53">
        <f t="shared" ref="AI43:AI45" si="99">SUM(AG43:AH43)</f>
        <v>41</v>
      </c>
      <c r="AJ43" s="54">
        <v>2.0</v>
      </c>
      <c r="AK43" s="54">
        <v>0.0</v>
      </c>
      <c r="AL43" s="54">
        <v>0.0</v>
      </c>
      <c r="AM43" s="79">
        <v>39.0</v>
      </c>
      <c r="AN43" s="56">
        <v>0.0</v>
      </c>
      <c r="AO43" s="57">
        <v>2.0</v>
      </c>
      <c r="AP43" s="58">
        <f t="shared" ref="AP43:AP45" si="100">SUM(AM43-AN43+AO43)</f>
        <v>41</v>
      </c>
      <c r="AQ43" s="59">
        <f t="shared" si="61"/>
        <v>0</v>
      </c>
    </row>
    <row r="44" ht="15.75" customHeight="1">
      <c r="A44" s="31"/>
      <c r="B44" s="45" t="s">
        <v>35</v>
      </c>
      <c r="C44" s="46">
        <v>24.0</v>
      </c>
      <c r="D44" s="47">
        <v>17.0</v>
      </c>
      <c r="E44" s="48">
        <f t="shared" si="95"/>
        <v>41</v>
      </c>
      <c r="F44" s="47">
        <v>3.0</v>
      </c>
      <c r="G44" s="47">
        <v>2.0</v>
      </c>
      <c r="H44" s="49">
        <v>0.0</v>
      </c>
      <c r="I44" s="49">
        <v>0.0</v>
      </c>
      <c r="J44" s="47">
        <v>4.0</v>
      </c>
      <c r="K44" s="47">
        <v>1.0</v>
      </c>
      <c r="L44" s="49">
        <v>1.0</v>
      </c>
      <c r="M44" s="49">
        <v>0.0</v>
      </c>
      <c r="N44" s="47">
        <v>16.0</v>
      </c>
      <c r="O44" s="47">
        <v>14.0</v>
      </c>
      <c r="P44" s="50">
        <f t="shared" ref="P44:Q44" si="96">SUM(F44,H44,J44,L44,N44)</f>
        <v>24</v>
      </c>
      <c r="Q44" s="50">
        <f t="shared" si="96"/>
        <v>17</v>
      </c>
      <c r="R44" s="51">
        <f t="shared" si="97"/>
        <v>41</v>
      </c>
      <c r="S44" s="52">
        <v>9.0</v>
      </c>
      <c r="T44" s="52">
        <v>8.0</v>
      </c>
      <c r="U44" s="52">
        <v>7.0</v>
      </c>
      <c r="V44" s="52">
        <v>3.0</v>
      </c>
      <c r="W44" s="52">
        <v>2.0</v>
      </c>
      <c r="X44" s="52">
        <v>1.0</v>
      </c>
      <c r="Y44" s="52">
        <v>2.0</v>
      </c>
      <c r="Z44" s="52">
        <v>4.0</v>
      </c>
      <c r="AA44" s="52">
        <v>0.0</v>
      </c>
      <c r="AB44" s="52">
        <v>0.0</v>
      </c>
      <c r="AC44" s="52">
        <v>4.0</v>
      </c>
      <c r="AD44" s="52">
        <v>1.0</v>
      </c>
      <c r="AE44" s="52">
        <v>0.0</v>
      </c>
      <c r="AF44" s="52">
        <v>0.0</v>
      </c>
      <c r="AG44" s="50">
        <f t="shared" ref="AG44:AH44" si="98">SUM(S44,U44,W44,Y44,AA44,AC44,AE44)</f>
        <v>24</v>
      </c>
      <c r="AH44" s="50">
        <f t="shared" si="98"/>
        <v>17</v>
      </c>
      <c r="AI44" s="53">
        <f t="shared" si="99"/>
        <v>41</v>
      </c>
      <c r="AJ44" s="54">
        <v>3.0</v>
      </c>
      <c r="AK44" s="54">
        <v>0.0</v>
      </c>
      <c r="AL44" s="54">
        <v>0.0</v>
      </c>
      <c r="AM44" s="55">
        <v>40.0</v>
      </c>
      <c r="AN44" s="56">
        <v>0.0</v>
      </c>
      <c r="AO44" s="57">
        <v>1.0</v>
      </c>
      <c r="AP44" s="58">
        <f t="shared" si="100"/>
        <v>41</v>
      </c>
      <c r="AQ44" s="59">
        <f t="shared" si="61"/>
        <v>0</v>
      </c>
    </row>
    <row r="45" ht="15.75" customHeight="1">
      <c r="A45" s="31"/>
      <c r="B45" s="45" t="s">
        <v>36</v>
      </c>
      <c r="C45" s="60">
        <v>22.0</v>
      </c>
      <c r="D45" s="61">
        <v>24.0</v>
      </c>
      <c r="E45" s="62">
        <f t="shared" si="95"/>
        <v>46</v>
      </c>
      <c r="F45" s="61">
        <v>2.0</v>
      </c>
      <c r="G45" s="61">
        <v>7.0</v>
      </c>
      <c r="H45" s="63">
        <v>2.0</v>
      </c>
      <c r="I45" s="63">
        <v>2.0</v>
      </c>
      <c r="J45" s="61">
        <v>4.0</v>
      </c>
      <c r="K45" s="61">
        <v>0.0</v>
      </c>
      <c r="L45" s="63">
        <v>0.0</v>
      </c>
      <c r="M45" s="63">
        <v>1.0</v>
      </c>
      <c r="N45" s="61">
        <v>14.0</v>
      </c>
      <c r="O45" s="61">
        <v>14.0</v>
      </c>
      <c r="P45" s="64">
        <f t="shared" ref="P45:Q45" si="101">SUM(F45,H45,J45,L45,N45)</f>
        <v>22</v>
      </c>
      <c r="Q45" s="64">
        <f t="shared" si="101"/>
        <v>24</v>
      </c>
      <c r="R45" s="65">
        <f t="shared" si="97"/>
        <v>46</v>
      </c>
      <c r="S45" s="66">
        <v>9.0</v>
      </c>
      <c r="T45" s="66">
        <v>11.0</v>
      </c>
      <c r="U45" s="66">
        <v>8.0</v>
      </c>
      <c r="V45" s="66">
        <v>7.0</v>
      </c>
      <c r="W45" s="66">
        <v>3.0</v>
      </c>
      <c r="X45" s="66">
        <v>1.0</v>
      </c>
      <c r="Y45" s="66">
        <v>0.0</v>
      </c>
      <c r="Z45" s="66">
        <v>3.0</v>
      </c>
      <c r="AA45" s="66">
        <v>0.0</v>
      </c>
      <c r="AB45" s="66">
        <v>0.0</v>
      </c>
      <c r="AC45" s="66">
        <v>2.0</v>
      </c>
      <c r="AD45" s="66">
        <v>2.0</v>
      </c>
      <c r="AE45" s="66">
        <v>0.0</v>
      </c>
      <c r="AF45" s="66">
        <v>0.0</v>
      </c>
      <c r="AG45" s="64">
        <f t="shared" ref="AG45:AH45" si="102">SUM(S45,U45,W45,Y45,AA45,AC45,AE45)</f>
        <v>22</v>
      </c>
      <c r="AH45" s="64">
        <f t="shared" si="102"/>
        <v>24</v>
      </c>
      <c r="AI45" s="108">
        <f t="shared" si="99"/>
        <v>46</v>
      </c>
      <c r="AJ45" s="67">
        <v>0.0</v>
      </c>
      <c r="AK45" s="67">
        <v>0.0</v>
      </c>
      <c r="AL45" s="67">
        <v>0.0</v>
      </c>
      <c r="AM45" s="80">
        <v>47.0</v>
      </c>
      <c r="AN45" s="69">
        <v>1.0</v>
      </c>
      <c r="AO45" s="70">
        <v>0.0</v>
      </c>
      <c r="AP45" s="126">
        <f t="shared" si="100"/>
        <v>46</v>
      </c>
      <c r="AQ45" s="59">
        <f t="shared" si="61"/>
        <v>0</v>
      </c>
    </row>
    <row r="46" ht="15.75" customHeight="1">
      <c r="A46" s="39"/>
      <c r="B46" s="71" t="s">
        <v>7</v>
      </c>
      <c r="C46" s="72">
        <f t="shared" ref="C46:AP46" si="103">SUM(C43:C45)</f>
        <v>72</v>
      </c>
      <c r="D46" s="72">
        <f t="shared" si="103"/>
        <v>56</v>
      </c>
      <c r="E46" s="72">
        <f t="shared" si="103"/>
        <v>128</v>
      </c>
      <c r="F46" s="72">
        <f t="shared" si="103"/>
        <v>9</v>
      </c>
      <c r="G46" s="72">
        <f t="shared" si="103"/>
        <v>11</v>
      </c>
      <c r="H46" s="72">
        <f t="shared" si="103"/>
        <v>3</v>
      </c>
      <c r="I46" s="72">
        <f t="shared" si="103"/>
        <v>3</v>
      </c>
      <c r="J46" s="72">
        <f t="shared" si="103"/>
        <v>13</v>
      </c>
      <c r="K46" s="72">
        <f t="shared" si="103"/>
        <v>5</v>
      </c>
      <c r="L46" s="72">
        <f t="shared" si="103"/>
        <v>1</v>
      </c>
      <c r="M46" s="72">
        <f t="shared" si="103"/>
        <v>1</v>
      </c>
      <c r="N46" s="72">
        <f t="shared" si="103"/>
        <v>46</v>
      </c>
      <c r="O46" s="72">
        <f t="shared" si="103"/>
        <v>36</v>
      </c>
      <c r="P46" s="72">
        <f t="shared" si="103"/>
        <v>72</v>
      </c>
      <c r="Q46" s="72">
        <f t="shared" si="103"/>
        <v>56</v>
      </c>
      <c r="R46" s="73">
        <f t="shared" si="103"/>
        <v>128</v>
      </c>
      <c r="S46" s="73">
        <f t="shared" si="103"/>
        <v>27</v>
      </c>
      <c r="T46" s="73">
        <f t="shared" si="103"/>
        <v>24</v>
      </c>
      <c r="U46" s="73">
        <f t="shared" si="103"/>
        <v>24</v>
      </c>
      <c r="V46" s="73">
        <f t="shared" si="103"/>
        <v>14</v>
      </c>
      <c r="W46" s="73">
        <f t="shared" si="103"/>
        <v>7</v>
      </c>
      <c r="X46" s="73">
        <f t="shared" si="103"/>
        <v>3</v>
      </c>
      <c r="Y46" s="73">
        <f t="shared" si="103"/>
        <v>7</v>
      </c>
      <c r="Z46" s="73">
        <f t="shared" si="103"/>
        <v>12</v>
      </c>
      <c r="AA46" s="73">
        <f t="shared" si="103"/>
        <v>0</v>
      </c>
      <c r="AB46" s="73">
        <f t="shared" si="103"/>
        <v>0</v>
      </c>
      <c r="AC46" s="73">
        <f t="shared" si="103"/>
        <v>7</v>
      </c>
      <c r="AD46" s="73">
        <f t="shared" si="103"/>
        <v>3</v>
      </c>
      <c r="AE46" s="73">
        <f t="shared" si="103"/>
        <v>0</v>
      </c>
      <c r="AF46" s="73">
        <f t="shared" si="103"/>
        <v>0</v>
      </c>
      <c r="AG46" s="73">
        <f t="shared" si="103"/>
        <v>72</v>
      </c>
      <c r="AH46" s="73">
        <f t="shared" si="103"/>
        <v>56</v>
      </c>
      <c r="AI46" s="73">
        <f t="shared" si="103"/>
        <v>128</v>
      </c>
      <c r="AJ46" s="74">
        <f t="shared" si="103"/>
        <v>5</v>
      </c>
      <c r="AK46" s="74">
        <f t="shared" si="103"/>
        <v>0</v>
      </c>
      <c r="AL46" s="74">
        <f t="shared" si="103"/>
        <v>0</v>
      </c>
      <c r="AM46" s="74">
        <f t="shared" si="103"/>
        <v>126</v>
      </c>
      <c r="AN46" s="74">
        <f t="shared" si="103"/>
        <v>1</v>
      </c>
      <c r="AO46" s="74">
        <f t="shared" si="103"/>
        <v>3</v>
      </c>
      <c r="AP46" s="74">
        <f t="shared" si="103"/>
        <v>128</v>
      </c>
      <c r="AQ46" s="59">
        <f t="shared" si="61"/>
        <v>0</v>
      </c>
    </row>
    <row r="47" ht="19.5" customHeight="1">
      <c r="A47" s="12" t="s">
        <v>47</v>
      </c>
      <c r="B47" s="45" t="s">
        <v>34</v>
      </c>
      <c r="C47" s="46">
        <v>18.0</v>
      </c>
      <c r="D47" s="47">
        <v>18.0</v>
      </c>
      <c r="E47" s="48">
        <f t="shared" ref="E47:E49" si="106">SUM(C47:D47)</f>
        <v>36</v>
      </c>
      <c r="F47" s="47">
        <v>2.0</v>
      </c>
      <c r="G47" s="47">
        <v>5.0</v>
      </c>
      <c r="H47" s="49">
        <v>0.0</v>
      </c>
      <c r="I47" s="49">
        <v>0.0</v>
      </c>
      <c r="J47" s="47">
        <v>4.0</v>
      </c>
      <c r="K47" s="47">
        <v>2.0</v>
      </c>
      <c r="L47" s="49">
        <v>0.0</v>
      </c>
      <c r="M47" s="49">
        <v>1.0</v>
      </c>
      <c r="N47" s="47">
        <v>12.0</v>
      </c>
      <c r="O47" s="47">
        <v>10.0</v>
      </c>
      <c r="P47" s="50">
        <f t="shared" ref="P47:Q47" si="104">SUM(F47,H47,J47,L47,N47)</f>
        <v>18</v>
      </c>
      <c r="Q47" s="50">
        <f t="shared" si="104"/>
        <v>18</v>
      </c>
      <c r="R47" s="51">
        <f t="shared" ref="R47:R49" si="108">SUM(P47:Q47)</f>
        <v>36</v>
      </c>
      <c r="S47" s="52">
        <v>10.0</v>
      </c>
      <c r="T47" s="52">
        <v>8.0</v>
      </c>
      <c r="U47" s="52">
        <v>2.0</v>
      </c>
      <c r="V47" s="52">
        <v>6.0</v>
      </c>
      <c r="W47" s="52">
        <v>2.0</v>
      </c>
      <c r="X47" s="52">
        <v>0.0</v>
      </c>
      <c r="Y47" s="52">
        <v>2.0</v>
      </c>
      <c r="Z47" s="52">
        <v>2.0</v>
      </c>
      <c r="AA47" s="52">
        <v>0.0</v>
      </c>
      <c r="AB47" s="52">
        <v>0.0</v>
      </c>
      <c r="AC47" s="52">
        <v>2.0</v>
      </c>
      <c r="AD47" s="52">
        <v>2.0</v>
      </c>
      <c r="AE47" s="52">
        <v>0.0</v>
      </c>
      <c r="AF47" s="52">
        <v>0.0</v>
      </c>
      <c r="AG47" s="50">
        <f t="shared" ref="AG47:AH47" si="105">SUM(S47,U47,W47,Y47,AA47,AC47,AE47)</f>
        <v>18</v>
      </c>
      <c r="AH47" s="50">
        <f t="shared" si="105"/>
        <v>18</v>
      </c>
      <c r="AI47" s="53">
        <f t="shared" ref="AI47:AI49" si="110">SUM(AG47:AH47)</f>
        <v>36</v>
      </c>
      <c r="AJ47" s="54">
        <v>2.0</v>
      </c>
      <c r="AK47" s="54">
        <v>0.0</v>
      </c>
      <c r="AL47" s="54">
        <v>0.0</v>
      </c>
      <c r="AM47" s="79">
        <v>37.0</v>
      </c>
      <c r="AN47" s="56">
        <v>1.0</v>
      </c>
      <c r="AO47" s="57">
        <v>0.0</v>
      </c>
      <c r="AP47" s="58">
        <f t="shared" ref="AP47:AP49" si="111">SUM(AM47-AN47+AO47)</f>
        <v>36</v>
      </c>
      <c r="AQ47" s="59">
        <f t="shared" si="61"/>
        <v>0</v>
      </c>
    </row>
    <row r="48" ht="19.5" customHeight="1">
      <c r="A48" s="31"/>
      <c r="B48" s="45" t="s">
        <v>35</v>
      </c>
      <c r="C48" s="46">
        <v>27.0</v>
      </c>
      <c r="D48" s="47">
        <v>11.0</v>
      </c>
      <c r="E48" s="48">
        <f t="shared" si="106"/>
        <v>38</v>
      </c>
      <c r="F48" s="47">
        <v>3.0</v>
      </c>
      <c r="G48" s="47">
        <v>3.0</v>
      </c>
      <c r="H48" s="49">
        <v>2.0</v>
      </c>
      <c r="I48" s="49">
        <v>0.0</v>
      </c>
      <c r="J48" s="47">
        <v>6.0</v>
      </c>
      <c r="K48" s="47">
        <v>2.0</v>
      </c>
      <c r="L48" s="49">
        <v>1.0</v>
      </c>
      <c r="M48" s="49">
        <v>0.0</v>
      </c>
      <c r="N48" s="47">
        <v>15.0</v>
      </c>
      <c r="O48" s="47">
        <v>6.0</v>
      </c>
      <c r="P48" s="50">
        <f t="shared" ref="P48:Q48" si="107">SUM(F48,H48,J48,L48,N48)</f>
        <v>27</v>
      </c>
      <c r="Q48" s="50">
        <f t="shared" si="107"/>
        <v>11</v>
      </c>
      <c r="R48" s="51">
        <f t="shared" si="108"/>
        <v>38</v>
      </c>
      <c r="S48" s="52">
        <v>13.0</v>
      </c>
      <c r="T48" s="52">
        <v>6.0</v>
      </c>
      <c r="U48" s="52">
        <v>5.0</v>
      </c>
      <c r="V48" s="52">
        <v>2.0</v>
      </c>
      <c r="W48" s="52">
        <v>1.0</v>
      </c>
      <c r="X48" s="52">
        <v>2.0</v>
      </c>
      <c r="Y48" s="52">
        <v>5.0</v>
      </c>
      <c r="Z48" s="52">
        <v>1.0</v>
      </c>
      <c r="AA48" s="52">
        <v>0.0</v>
      </c>
      <c r="AB48" s="52">
        <v>0.0</v>
      </c>
      <c r="AC48" s="52">
        <v>3.0</v>
      </c>
      <c r="AD48" s="52">
        <v>0.0</v>
      </c>
      <c r="AE48" s="52">
        <v>0.0</v>
      </c>
      <c r="AF48" s="52">
        <v>0.0</v>
      </c>
      <c r="AG48" s="50">
        <f t="shared" ref="AG48:AH48" si="109">SUM(S48,U48,W48,Y48,AA48,AC48,AE48)</f>
        <v>27</v>
      </c>
      <c r="AH48" s="50">
        <f t="shared" si="109"/>
        <v>11</v>
      </c>
      <c r="AI48" s="53">
        <f t="shared" si="110"/>
        <v>38</v>
      </c>
      <c r="AJ48" s="54">
        <v>0.0</v>
      </c>
      <c r="AK48" s="54">
        <v>0.0</v>
      </c>
      <c r="AL48" s="54">
        <v>0.0</v>
      </c>
      <c r="AM48" s="79">
        <v>38.0</v>
      </c>
      <c r="AN48" s="56">
        <v>0.0</v>
      </c>
      <c r="AO48" s="57">
        <v>0.0</v>
      </c>
      <c r="AP48" s="58">
        <f t="shared" si="111"/>
        <v>38</v>
      </c>
      <c r="AQ48" s="59">
        <f t="shared" si="61"/>
        <v>0</v>
      </c>
    </row>
    <row r="49" ht="19.5" customHeight="1">
      <c r="A49" s="31"/>
      <c r="B49" s="45" t="s">
        <v>36</v>
      </c>
      <c r="C49" s="127">
        <v>18.0</v>
      </c>
      <c r="D49" s="127">
        <v>17.0</v>
      </c>
      <c r="E49" s="48">
        <f t="shared" si="106"/>
        <v>35</v>
      </c>
      <c r="F49" s="127">
        <v>2.0</v>
      </c>
      <c r="G49" s="127">
        <v>4.0</v>
      </c>
      <c r="H49" s="128">
        <v>0.0</v>
      </c>
      <c r="I49" s="128">
        <v>1.0</v>
      </c>
      <c r="J49" s="127">
        <v>1.0</v>
      </c>
      <c r="K49" s="127">
        <v>2.0</v>
      </c>
      <c r="L49" s="128">
        <v>0.0</v>
      </c>
      <c r="M49" s="128">
        <v>0.0</v>
      </c>
      <c r="N49" s="127">
        <v>15.0</v>
      </c>
      <c r="O49" s="127">
        <v>10.0</v>
      </c>
      <c r="P49" s="50">
        <f t="shared" ref="P49:Q49" si="112">SUM(F49,H49,J49,L49,N49)</f>
        <v>18</v>
      </c>
      <c r="Q49" s="50">
        <f t="shared" si="112"/>
        <v>17</v>
      </c>
      <c r="R49" s="51">
        <f t="shared" si="108"/>
        <v>35</v>
      </c>
      <c r="S49" s="129">
        <v>6.0</v>
      </c>
      <c r="T49" s="130">
        <v>10.0</v>
      </c>
      <c r="U49" s="130">
        <v>4.0</v>
      </c>
      <c r="V49" s="130">
        <v>1.0</v>
      </c>
      <c r="W49" s="130">
        <v>1.0</v>
      </c>
      <c r="X49" s="130">
        <v>2.0</v>
      </c>
      <c r="Y49" s="130">
        <v>6.0</v>
      </c>
      <c r="Z49" s="130">
        <v>3.0</v>
      </c>
      <c r="AA49" s="130">
        <v>0.0</v>
      </c>
      <c r="AB49" s="130">
        <v>0.0</v>
      </c>
      <c r="AC49" s="130">
        <v>1.0</v>
      </c>
      <c r="AD49" s="130">
        <v>1.0</v>
      </c>
      <c r="AE49" s="130">
        <v>0.0</v>
      </c>
      <c r="AF49" s="130">
        <v>0.0</v>
      </c>
      <c r="AG49" s="50">
        <f t="shared" ref="AG49:AH49" si="113">SUM(S49,U49,W49,Y49,AA49,AC49,AE49)</f>
        <v>18</v>
      </c>
      <c r="AH49" s="50">
        <f t="shared" si="113"/>
        <v>17</v>
      </c>
      <c r="AI49" s="53">
        <f t="shared" si="110"/>
        <v>35</v>
      </c>
      <c r="AJ49" s="131">
        <v>0.0</v>
      </c>
      <c r="AK49" s="131">
        <v>0.0</v>
      </c>
      <c r="AL49" s="131">
        <v>0.0</v>
      </c>
      <c r="AM49" s="132">
        <v>36.0</v>
      </c>
      <c r="AN49" s="133">
        <v>1.0</v>
      </c>
      <c r="AO49" s="134">
        <v>0.0</v>
      </c>
      <c r="AP49" s="58">
        <f t="shared" si="111"/>
        <v>35</v>
      </c>
      <c r="AQ49" s="59">
        <f t="shared" si="61"/>
        <v>0</v>
      </c>
    </row>
    <row r="50" ht="15.75" customHeight="1">
      <c r="A50" s="86" t="s">
        <v>7</v>
      </c>
      <c r="B50" s="6"/>
      <c r="C50" s="72">
        <f t="shared" ref="C50:AP50" si="114">SUM(C47:C49)</f>
        <v>63</v>
      </c>
      <c r="D50" s="72">
        <f t="shared" si="114"/>
        <v>46</v>
      </c>
      <c r="E50" s="72">
        <f t="shared" si="114"/>
        <v>109</v>
      </c>
      <c r="F50" s="72">
        <f t="shared" si="114"/>
        <v>7</v>
      </c>
      <c r="G50" s="72">
        <f t="shared" si="114"/>
        <v>12</v>
      </c>
      <c r="H50" s="72">
        <f t="shared" si="114"/>
        <v>2</v>
      </c>
      <c r="I50" s="72">
        <f t="shared" si="114"/>
        <v>1</v>
      </c>
      <c r="J50" s="72">
        <f t="shared" si="114"/>
        <v>11</v>
      </c>
      <c r="K50" s="72">
        <f t="shared" si="114"/>
        <v>6</v>
      </c>
      <c r="L50" s="72">
        <f t="shared" si="114"/>
        <v>1</v>
      </c>
      <c r="M50" s="72">
        <f t="shared" si="114"/>
        <v>1</v>
      </c>
      <c r="N50" s="72">
        <f t="shared" si="114"/>
        <v>42</v>
      </c>
      <c r="O50" s="72">
        <f t="shared" si="114"/>
        <v>26</v>
      </c>
      <c r="P50" s="72">
        <f t="shared" si="114"/>
        <v>63</v>
      </c>
      <c r="Q50" s="72">
        <f t="shared" si="114"/>
        <v>46</v>
      </c>
      <c r="R50" s="73">
        <f t="shared" si="114"/>
        <v>109</v>
      </c>
      <c r="S50" s="73">
        <f t="shared" si="114"/>
        <v>29</v>
      </c>
      <c r="T50" s="73">
        <f t="shared" si="114"/>
        <v>24</v>
      </c>
      <c r="U50" s="73">
        <f t="shared" si="114"/>
        <v>11</v>
      </c>
      <c r="V50" s="73">
        <f t="shared" si="114"/>
        <v>9</v>
      </c>
      <c r="W50" s="73">
        <f t="shared" si="114"/>
        <v>4</v>
      </c>
      <c r="X50" s="73">
        <f t="shared" si="114"/>
        <v>4</v>
      </c>
      <c r="Y50" s="73">
        <f t="shared" si="114"/>
        <v>13</v>
      </c>
      <c r="Z50" s="73">
        <f t="shared" si="114"/>
        <v>6</v>
      </c>
      <c r="AA50" s="73">
        <f t="shared" si="114"/>
        <v>0</v>
      </c>
      <c r="AB50" s="73">
        <f t="shared" si="114"/>
        <v>0</v>
      </c>
      <c r="AC50" s="73">
        <f t="shared" si="114"/>
        <v>6</v>
      </c>
      <c r="AD50" s="73">
        <f t="shared" si="114"/>
        <v>3</v>
      </c>
      <c r="AE50" s="73">
        <f t="shared" si="114"/>
        <v>0</v>
      </c>
      <c r="AF50" s="73">
        <f t="shared" si="114"/>
        <v>0</v>
      </c>
      <c r="AG50" s="73">
        <f t="shared" si="114"/>
        <v>63</v>
      </c>
      <c r="AH50" s="73">
        <f t="shared" si="114"/>
        <v>46</v>
      </c>
      <c r="AI50" s="73">
        <f t="shared" si="114"/>
        <v>109</v>
      </c>
      <c r="AJ50" s="74">
        <f t="shared" si="114"/>
        <v>2</v>
      </c>
      <c r="AK50" s="74">
        <f t="shared" si="114"/>
        <v>0</v>
      </c>
      <c r="AL50" s="74">
        <f t="shared" si="114"/>
        <v>0</v>
      </c>
      <c r="AM50" s="74">
        <f t="shared" si="114"/>
        <v>111</v>
      </c>
      <c r="AN50" s="74">
        <f t="shared" si="114"/>
        <v>2</v>
      </c>
      <c r="AO50" s="74">
        <f t="shared" si="114"/>
        <v>0</v>
      </c>
      <c r="AP50" s="74">
        <f t="shared" si="114"/>
        <v>109</v>
      </c>
      <c r="AQ50" s="59">
        <f t="shared" si="61"/>
        <v>0</v>
      </c>
    </row>
    <row r="51" ht="19.5" customHeight="1">
      <c r="A51" s="87" t="s">
        <v>41</v>
      </c>
      <c r="B51" s="16"/>
      <c r="C51" s="97">
        <f t="shared" ref="C51:AP51" si="115">SUM(C34,C38,C42,C46,C50)</f>
        <v>368</v>
      </c>
      <c r="D51" s="97">
        <f t="shared" si="115"/>
        <v>255</v>
      </c>
      <c r="E51" s="97">
        <f t="shared" si="115"/>
        <v>623</v>
      </c>
      <c r="F51" s="97">
        <f t="shared" si="115"/>
        <v>63</v>
      </c>
      <c r="G51" s="97">
        <f t="shared" si="115"/>
        <v>46</v>
      </c>
      <c r="H51" s="97">
        <f t="shared" si="115"/>
        <v>12</v>
      </c>
      <c r="I51" s="97">
        <f t="shared" si="115"/>
        <v>11</v>
      </c>
      <c r="J51" s="97">
        <f t="shared" si="115"/>
        <v>59</v>
      </c>
      <c r="K51" s="97">
        <f t="shared" si="115"/>
        <v>29</v>
      </c>
      <c r="L51" s="97">
        <f t="shared" si="115"/>
        <v>10</v>
      </c>
      <c r="M51" s="97">
        <f t="shared" si="115"/>
        <v>7</v>
      </c>
      <c r="N51" s="97">
        <f t="shared" si="115"/>
        <v>224</v>
      </c>
      <c r="O51" s="97">
        <f t="shared" si="115"/>
        <v>162</v>
      </c>
      <c r="P51" s="97">
        <f t="shared" si="115"/>
        <v>368</v>
      </c>
      <c r="Q51" s="97">
        <f t="shared" si="115"/>
        <v>255</v>
      </c>
      <c r="R51" s="97">
        <f t="shared" si="115"/>
        <v>623</v>
      </c>
      <c r="S51" s="97">
        <f t="shared" si="115"/>
        <v>157</v>
      </c>
      <c r="T51" s="97">
        <f t="shared" si="115"/>
        <v>115</v>
      </c>
      <c r="U51" s="97">
        <f t="shared" si="115"/>
        <v>82</v>
      </c>
      <c r="V51" s="97">
        <f t="shared" si="115"/>
        <v>63</v>
      </c>
      <c r="W51" s="97">
        <f t="shared" si="115"/>
        <v>36</v>
      </c>
      <c r="X51" s="97">
        <f t="shared" si="115"/>
        <v>20</v>
      </c>
      <c r="Y51" s="97">
        <f t="shared" si="115"/>
        <v>68</v>
      </c>
      <c r="Z51" s="97">
        <f t="shared" si="115"/>
        <v>42</v>
      </c>
      <c r="AA51" s="97">
        <f t="shared" si="115"/>
        <v>0</v>
      </c>
      <c r="AB51" s="97">
        <f t="shared" si="115"/>
        <v>0</v>
      </c>
      <c r="AC51" s="97">
        <f t="shared" si="115"/>
        <v>24</v>
      </c>
      <c r="AD51" s="97">
        <f t="shared" si="115"/>
        <v>15</v>
      </c>
      <c r="AE51" s="97">
        <f t="shared" si="115"/>
        <v>1</v>
      </c>
      <c r="AF51" s="97">
        <f t="shared" si="115"/>
        <v>0</v>
      </c>
      <c r="AG51" s="97">
        <f t="shared" si="115"/>
        <v>368</v>
      </c>
      <c r="AH51" s="97">
        <f t="shared" si="115"/>
        <v>255</v>
      </c>
      <c r="AI51" s="97">
        <f t="shared" si="115"/>
        <v>623</v>
      </c>
      <c r="AJ51" s="98">
        <f t="shared" si="115"/>
        <v>10</v>
      </c>
      <c r="AK51" s="98">
        <f t="shared" si="115"/>
        <v>36</v>
      </c>
      <c r="AL51" s="98">
        <f t="shared" si="115"/>
        <v>32</v>
      </c>
      <c r="AM51" s="97">
        <f t="shared" si="115"/>
        <v>626</v>
      </c>
      <c r="AN51" s="97">
        <f t="shared" si="115"/>
        <v>15</v>
      </c>
      <c r="AO51" s="97">
        <f t="shared" si="115"/>
        <v>12</v>
      </c>
      <c r="AP51" s="97">
        <f t="shared" si="115"/>
        <v>623</v>
      </c>
      <c r="AQ51" s="59">
        <f t="shared" si="61"/>
        <v>0</v>
      </c>
    </row>
    <row r="52" ht="19.5" customHeight="1">
      <c r="A52" s="90"/>
      <c r="B52" s="91"/>
      <c r="C52" s="92">
        <f>SUM(C51:D51)</f>
        <v>623</v>
      </c>
      <c r="D52" s="93"/>
      <c r="E52" s="135">
        <f>SUM(E51)</f>
        <v>623</v>
      </c>
      <c r="F52" s="95">
        <f>SUM(F51:O51)</f>
        <v>623</v>
      </c>
      <c r="G52" s="96"/>
      <c r="H52" s="96"/>
      <c r="I52" s="96"/>
      <c r="J52" s="96"/>
      <c r="K52" s="96"/>
      <c r="L52" s="96"/>
      <c r="M52" s="96"/>
      <c r="N52" s="96"/>
      <c r="O52" s="93"/>
      <c r="P52" s="95">
        <f>SUM(P51:Q51)</f>
        <v>623</v>
      </c>
      <c r="Q52" s="93"/>
      <c r="R52" s="97">
        <f>SUM(R51)</f>
        <v>623</v>
      </c>
      <c r="S52" s="95">
        <f>SUM(S51:AF51)</f>
        <v>623</v>
      </c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3"/>
      <c r="AG52" s="95">
        <f>SUM(AG51:AH51)</f>
        <v>623</v>
      </c>
      <c r="AH52" s="93"/>
      <c r="AI52" s="97">
        <f t="shared" ref="AI52:AJ52" si="116">SUM(AI51)</f>
        <v>623</v>
      </c>
      <c r="AJ52" s="98">
        <f t="shared" si="116"/>
        <v>10</v>
      </c>
      <c r="AK52" s="99">
        <f>SUM(AK51:AL51)</f>
        <v>68</v>
      </c>
      <c r="AL52" s="93"/>
      <c r="AM52" s="97"/>
      <c r="AN52" s="97"/>
      <c r="AO52" s="97"/>
      <c r="AP52" s="97">
        <f>SUM(AP51)</f>
        <v>623</v>
      </c>
      <c r="AQ52" s="59"/>
    </row>
    <row r="53" ht="31.5" customHeight="1">
      <c r="A53" s="100" t="s">
        <v>48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2"/>
      <c r="AQ53" s="59">
        <f t="shared" ref="AQ53:AQ63" si="119">AM53-AN53+AO53-AP53</f>
        <v>0</v>
      </c>
    </row>
    <row r="54" ht="15.75" customHeight="1">
      <c r="A54" s="136" t="s">
        <v>49</v>
      </c>
      <c r="B54" s="137" t="s">
        <v>50</v>
      </c>
      <c r="C54" s="138"/>
      <c r="D54" s="138"/>
      <c r="E54" s="48">
        <f t="shared" ref="E54:E55" si="120">SUM(C54:D54)</f>
        <v>0</v>
      </c>
      <c r="F54" s="138"/>
      <c r="G54" s="138"/>
      <c r="H54" s="139"/>
      <c r="I54" s="139"/>
      <c r="J54" s="138"/>
      <c r="K54" s="138"/>
      <c r="L54" s="139"/>
      <c r="M54" s="139"/>
      <c r="N54" s="138"/>
      <c r="O54" s="138"/>
      <c r="P54" s="50">
        <f t="shared" ref="P54:Q54" si="117">SUM(F54,H54,J54,L54,N54)</f>
        <v>0</v>
      </c>
      <c r="Q54" s="50">
        <f t="shared" si="117"/>
        <v>0</v>
      </c>
      <c r="R54" s="51">
        <f t="shared" ref="R54:R55" si="122">SUM(P54:Q54)</f>
        <v>0</v>
      </c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50">
        <f t="shared" ref="AG54:AH54" si="118">SUM(S54,U54,W54,Y54,AA54,AC54,AE54)</f>
        <v>0</v>
      </c>
      <c r="AH54" s="50">
        <f t="shared" si="118"/>
        <v>0</v>
      </c>
      <c r="AI54" s="53">
        <f t="shared" ref="AI54:AI55" si="124">SUM(AG54:AH54)</f>
        <v>0</v>
      </c>
      <c r="AJ54" s="141"/>
      <c r="AK54" s="141"/>
      <c r="AL54" s="141"/>
      <c r="AM54" s="142">
        <v>0.0</v>
      </c>
      <c r="AN54" s="143"/>
      <c r="AO54" s="119">
        <v>0.0</v>
      </c>
      <c r="AP54" s="58">
        <f t="shared" ref="AP54:AP55" si="125">SUM(AM54-AN54+AO54)</f>
        <v>0</v>
      </c>
      <c r="AQ54" s="59">
        <f t="shared" si="119"/>
        <v>0</v>
      </c>
    </row>
    <row r="55" ht="15.75" customHeight="1">
      <c r="A55" s="39"/>
      <c r="B55" s="144" t="s">
        <v>51</v>
      </c>
      <c r="C55" s="145"/>
      <c r="D55" s="145"/>
      <c r="E55" s="48">
        <f t="shared" si="120"/>
        <v>0</v>
      </c>
      <c r="F55" s="145"/>
      <c r="G55" s="145"/>
      <c r="H55" s="146"/>
      <c r="I55" s="146"/>
      <c r="J55" s="145"/>
      <c r="K55" s="145"/>
      <c r="L55" s="146"/>
      <c r="M55" s="146"/>
      <c r="N55" s="145"/>
      <c r="O55" s="145"/>
      <c r="P55" s="50">
        <f t="shared" ref="P55:Q55" si="121">SUM(F55,H55,J55,L55,N55)</f>
        <v>0</v>
      </c>
      <c r="Q55" s="50">
        <f t="shared" si="121"/>
        <v>0</v>
      </c>
      <c r="R55" s="51">
        <f t="shared" si="122"/>
        <v>0</v>
      </c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50">
        <f t="shared" ref="AG55:AH55" si="123">SUM(S55,U55,W55,Y55,AA55,AC55,AE55)</f>
        <v>0</v>
      </c>
      <c r="AH55" s="50">
        <f t="shared" si="123"/>
        <v>0</v>
      </c>
      <c r="AI55" s="53">
        <f t="shared" si="124"/>
        <v>0</v>
      </c>
      <c r="AJ55" s="148"/>
      <c r="AK55" s="148"/>
      <c r="AL55" s="148"/>
      <c r="AM55" s="149">
        <v>0.0</v>
      </c>
      <c r="AN55" s="150"/>
      <c r="AO55" s="151">
        <v>0.0</v>
      </c>
      <c r="AP55" s="58">
        <f t="shared" si="125"/>
        <v>0</v>
      </c>
      <c r="AQ55" s="59">
        <f t="shared" si="119"/>
        <v>0</v>
      </c>
    </row>
    <row r="56" ht="15.75" customHeight="1">
      <c r="A56" s="86" t="s">
        <v>7</v>
      </c>
      <c r="B56" s="6"/>
      <c r="C56" s="72">
        <f t="shared" ref="C56:AP56" si="126">SUM(C54:C55)</f>
        <v>0</v>
      </c>
      <c r="D56" s="72">
        <f t="shared" si="126"/>
        <v>0</v>
      </c>
      <c r="E56" s="72">
        <f t="shared" si="126"/>
        <v>0</v>
      </c>
      <c r="F56" s="72">
        <f t="shared" si="126"/>
        <v>0</v>
      </c>
      <c r="G56" s="72">
        <f t="shared" si="126"/>
        <v>0</v>
      </c>
      <c r="H56" s="72">
        <f t="shared" si="126"/>
        <v>0</v>
      </c>
      <c r="I56" s="72">
        <f t="shared" si="126"/>
        <v>0</v>
      </c>
      <c r="J56" s="72">
        <f t="shared" si="126"/>
        <v>0</v>
      </c>
      <c r="K56" s="72">
        <f t="shared" si="126"/>
        <v>0</v>
      </c>
      <c r="L56" s="72">
        <f t="shared" si="126"/>
        <v>0</v>
      </c>
      <c r="M56" s="72">
        <f t="shared" si="126"/>
        <v>0</v>
      </c>
      <c r="N56" s="72">
        <f t="shared" si="126"/>
        <v>0</v>
      </c>
      <c r="O56" s="72">
        <f t="shared" si="126"/>
        <v>0</v>
      </c>
      <c r="P56" s="72">
        <f t="shared" si="126"/>
        <v>0</v>
      </c>
      <c r="Q56" s="72">
        <f t="shared" si="126"/>
        <v>0</v>
      </c>
      <c r="R56" s="72">
        <f t="shared" si="126"/>
        <v>0</v>
      </c>
      <c r="S56" s="72">
        <f t="shared" si="126"/>
        <v>0</v>
      </c>
      <c r="T56" s="72">
        <f t="shared" si="126"/>
        <v>0</v>
      </c>
      <c r="U56" s="72">
        <f t="shared" si="126"/>
        <v>0</v>
      </c>
      <c r="V56" s="72">
        <f t="shared" si="126"/>
        <v>0</v>
      </c>
      <c r="W56" s="72">
        <f t="shared" si="126"/>
        <v>0</v>
      </c>
      <c r="X56" s="72">
        <f t="shared" si="126"/>
        <v>0</v>
      </c>
      <c r="Y56" s="72">
        <f t="shared" si="126"/>
        <v>0</v>
      </c>
      <c r="Z56" s="72">
        <f t="shared" si="126"/>
        <v>0</v>
      </c>
      <c r="AA56" s="72">
        <f t="shared" si="126"/>
        <v>0</v>
      </c>
      <c r="AB56" s="72">
        <f t="shared" si="126"/>
        <v>0</v>
      </c>
      <c r="AC56" s="72">
        <f t="shared" si="126"/>
        <v>0</v>
      </c>
      <c r="AD56" s="72">
        <f t="shared" si="126"/>
        <v>0</v>
      </c>
      <c r="AE56" s="72">
        <f t="shared" si="126"/>
        <v>0</v>
      </c>
      <c r="AF56" s="72">
        <f t="shared" si="126"/>
        <v>0</v>
      </c>
      <c r="AG56" s="72">
        <f t="shared" si="126"/>
        <v>0</v>
      </c>
      <c r="AH56" s="72">
        <f t="shared" si="126"/>
        <v>0</v>
      </c>
      <c r="AI56" s="72">
        <f t="shared" si="126"/>
        <v>0</v>
      </c>
      <c r="AJ56" s="72">
        <f t="shared" si="126"/>
        <v>0</v>
      </c>
      <c r="AK56" s="72">
        <f t="shared" si="126"/>
        <v>0</v>
      </c>
      <c r="AL56" s="72">
        <f t="shared" si="126"/>
        <v>0</v>
      </c>
      <c r="AM56" s="72">
        <f t="shared" si="126"/>
        <v>0</v>
      </c>
      <c r="AN56" s="72">
        <f t="shared" si="126"/>
        <v>0</v>
      </c>
      <c r="AO56" s="72">
        <f t="shared" si="126"/>
        <v>0</v>
      </c>
      <c r="AP56" s="72">
        <f t="shared" si="126"/>
        <v>0</v>
      </c>
      <c r="AQ56" s="59">
        <f t="shared" si="119"/>
        <v>0</v>
      </c>
    </row>
    <row r="57" ht="19.5" customHeight="1">
      <c r="A57" s="12" t="s">
        <v>52</v>
      </c>
      <c r="B57" s="45" t="s">
        <v>50</v>
      </c>
      <c r="C57" s="152">
        <v>23.0</v>
      </c>
      <c r="D57" s="49">
        <v>31.0</v>
      </c>
      <c r="E57" s="48">
        <f t="shared" ref="E57:E58" si="129">SUM(C57:D57)</f>
        <v>54</v>
      </c>
      <c r="F57" s="47">
        <v>5.0</v>
      </c>
      <c r="G57" s="76">
        <v>6.0</v>
      </c>
      <c r="H57" s="77">
        <v>1.0</v>
      </c>
      <c r="I57" s="77">
        <v>3.0</v>
      </c>
      <c r="J57" s="76">
        <v>6.0</v>
      </c>
      <c r="K57" s="76">
        <v>5.0</v>
      </c>
      <c r="L57" s="77">
        <v>1.0</v>
      </c>
      <c r="M57" s="77">
        <v>0.0</v>
      </c>
      <c r="N57" s="76">
        <v>10.0</v>
      </c>
      <c r="O57" s="76">
        <v>17.0</v>
      </c>
      <c r="P57" s="50">
        <f t="shared" ref="P57:Q57" si="127">SUM(F57,H57,J57,L57,N57)</f>
        <v>23</v>
      </c>
      <c r="Q57" s="50">
        <f t="shared" si="127"/>
        <v>31</v>
      </c>
      <c r="R57" s="51">
        <f t="shared" ref="R57:R58" si="131">SUM(P57:Q57)</f>
        <v>54</v>
      </c>
      <c r="S57" s="78">
        <v>12.0</v>
      </c>
      <c r="T57" s="78">
        <v>16.0</v>
      </c>
      <c r="U57" s="78">
        <v>5.0</v>
      </c>
      <c r="V57" s="78">
        <v>8.0</v>
      </c>
      <c r="W57" s="78">
        <v>0.0</v>
      </c>
      <c r="X57" s="78">
        <v>3.0</v>
      </c>
      <c r="Y57" s="78">
        <v>6.0</v>
      </c>
      <c r="Z57" s="78">
        <v>4.0</v>
      </c>
      <c r="AA57" s="78">
        <v>0.0</v>
      </c>
      <c r="AB57" s="78">
        <v>0.0</v>
      </c>
      <c r="AC57" s="78">
        <v>0.0</v>
      </c>
      <c r="AD57" s="78">
        <v>0.0</v>
      </c>
      <c r="AE57" s="78">
        <v>0.0</v>
      </c>
      <c r="AF57" s="78">
        <v>0.0</v>
      </c>
      <c r="AG57" s="50">
        <f t="shared" ref="AG57:AH57" si="128">SUM(S57,U57,W57,Y57,AA57,AC57,AE57)</f>
        <v>23</v>
      </c>
      <c r="AH57" s="50">
        <f t="shared" si="128"/>
        <v>31</v>
      </c>
      <c r="AI57" s="53">
        <f t="shared" ref="AI57:AI58" si="133">SUM(AG57:AH57)</f>
        <v>54</v>
      </c>
      <c r="AJ57" s="153">
        <v>3.0</v>
      </c>
      <c r="AK57" s="153">
        <v>0.0</v>
      </c>
      <c r="AL57" s="153">
        <v>0.0</v>
      </c>
      <c r="AM57" s="79">
        <v>53.0</v>
      </c>
      <c r="AN57" s="154"/>
      <c r="AO57" s="57">
        <v>1.0</v>
      </c>
      <c r="AP57" s="58">
        <f t="shared" ref="AP57:AP58" si="134">SUM(AM57+AO57-AN57)</f>
        <v>54</v>
      </c>
      <c r="AQ57" s="59">
        <f t="shared" si="119"/>
        <v>0</v>
      </c>
    </row>
    <row r="58" ht="19.5" customHeight="1">
      <c r="A58" s="31"/>
      <c r="B58" s="45" t="s">
        <v>51</v>
      </c>
      <c r="C58" s="152">
        <v>17.0</v>
      </c>
      <c r="D58" s="49">
        <v>18.0</v>
      </c>
      <c r="E58" s="48">
        <f t="shared" si="129"/>
        <v>35</v>
      </c>
      <c r="F58" s="47">
        <v>2.0</v>
      </c>
      <c r="G58" s="47">
        <v>1.0</v>
      </c>
      <c r="H58" s="49">
        <v>0.0</v>
      </c>
      <c r="I58" s="49">
        <v>0.0</v>
      </c>
      <c r="J58" s="47">
        <v>2.0</v>
      </c>
      <c r="K58" s="47">
        <v>3.0</v>
      </c>
      <c r="L58" s="49">
        <v>0.0</v>
      </c>
      <c r="M58" s="49">
        <v>0.0</v>
      </c>
      <c r="N58" s="47">
        <v>13.0</v>
      </c>
      <c r="O58" s="47">
        <v>14.0</v>
      </c>
      <c r="P58" s="50">
        <f t="shared" ref="P58:Q58" si="130">SUM(F58,H58,J58,L58,N58)</f>
        <v>17</v>
      </c>
      <c r="Q58" s="50">
        <f t="shared" si="130"/>
        <v>18</v>
      </c>
      <c r="R58" s="51">
        <f t="shared" si="131"/>
        <v>35</v>
      </c>
      <c r="S58" s="52">
        <v>9.0</v>
      </c>
      <c r="T58" s="52">
        <v>12.0</v>
      </c>
      <c r="U58" s="52">
        <v>2.0</v>
      </c>
      <c r="V58" s="52">
        <v>2.0</v>
      </c>
      <c r="W58" s="52">
        <v>0.0</v>
      </c>
      <c r="X58" s="52">
        <v>0.0</v>
      </c>
      <c r="Y58" s="52">
        <v>4.0</v>
      </c>
      <c r="Z58" s="52">
        <v>3.0</v>
      </c>
      <c r="AA58" s="52">
        <v>1.0</v>
      </c>
      <c r="AB58" s="52">
        <v>0.0</v>
      </c>
      <c r="AC58" s="52">
        <v>1.0</v>
      </c>
      <c r="AD58" s="52">
        <v>1.0</v>
      </c>
      <c r="AE58" s="52">
        <v>0.0</v>
      </c>
      <c r="AF58" s="52">
        <v>0.0</v>
      </c>
      <c r="AG58" s="50">
        <f t="shared" ref="AG58:AH58" si="132">SUM(S58,U58,W58,Y58,AA58,AC58,AE58)</f>
        <v>17</v>
      </c>
      <c r="AH58" s="50">
        <f t="shared" si="132"/>
        <v>18</v>
      </c>
      <c r="AI58" s="53">
        <f t="shared" si="133"/>
        <v>35</v>
      </c>
      <c r="AJ58" s="153">
        <v>1.0</v>
      </c>
      <c r="AK58" s="153">
        <v>0.0</v>
      </c>
      <c r="AL58" s="153">
        <v>0.0</v>
      </c>
      <c r="AM58" s="55">
        <v>34.0</v>
      </c>
      <c r="AN58" s="154"/>
      <c r="AO58" s="57">
        <v>1.0</v>
      </c>
      <c r="AP58" s="58">
        <f t="shared" si="134"/>
        <v>35</v>
      </c>
      <c r="AQ58" s="59">
        <f t="shared" si="119"/>
        <v>0</v>
      </c>
    </row>
    <row r="59" ht="15.75" customHeight="1">
      <c r="A59" s="86" t="s">
        <v>7</v>
      </c>
      <c r="B59" s="6"/>
      <c r="C59" s="72">
        <f t="shared" ref="C59:AP59" si="135">SUM(C57:C58)</f>
        <v>40</v>
      </c>
      <c r="D59" s="72">
        <f t="shared" si="135"/>
        <v>49</v>
      </c>
      <c r="E59" s="72">
        <f t="shared" si="135"/>
        <v>89</v>
      </c>
      <c r="F59" s="72">
        <f t="shared" si="135"/>
        <v>7</v>
      </c>
      <c r="G59" s="72">
        <f t="shared" si="135"/>
        <v>7</v>
      </c>
      <c r="H59" s="72">
        <f t="shared" si="135"/>
        <v>1</v>
      </c>
      <c r="I59" s="72">
        <f t="shared" si="135"/>
        <v>3</v>
      </c>
      <c r="J59" s="72">
        <f t="shared" si="135"/>
        <v>8</v>
      </c>
      <c r="K59" s="72">
        <f t="shared" si="135"/>
        <v>8</v>
      </c>
      <c r="L59" s="72">
        <f t="shared" si="135"/>
        <v>1</v>
      </c>
      <c r="M59" s="72">
        <f t="shared" si="135"/>
        <v>0</v>
      </c>
      <c r="N59" s="72">
        <f t="shared" si="135"/>
        <v>23</v>
      </c>
      <c r="O59" s="72">
        <f t="shared" si="135"/>
        <v>31</v>
      </c>
      <c r="P59" s="72">
        <f t="shared" si="135"/>
        <v>40</v>
      </c>
      <c r="Q59" s="72">
        <f t="shared" si="135"/>
        <v>49</v>
      </c>
      <c r="R59" s="72">
        <f t="shared" si="135"/>
        <v>89</v>
      </c>
      <c r="S59" s="72">
        <f t="shared" si="135"/>
        <v>21</v>
      </c>
      <c r="T59" s="72">
        <f t="shared" si="135"/>
        <v>28</v>
      </c>
      <c r="U59" s="72">
        <f t="shared" si="135"/>
        <v>7</v>
      </c>
      <c r="V59" s="72">
        <f t="shared" si="135"/>
        <v>10</v>
      </c>
      <c r="W59" s="72">
        <f t="shared" si="135"/>
        <v>0</v>
      </c>
      <c r="X59" s="72">
        <f t="shared" si="135"/>
        <v>3</v>
      </c>
      <c r="Y59" s="72">
        <f t="shared" si="135"/>
        <v>10</v>
      </c>
      <c r="Z59" s="72">
        <f t="shared" si="135"/>
        <v>7</v>
      </c>
      <c r="AA59" s="72">
        <f t="shared" si="135"/>
        <v>1</v>
      </c>
      <c r="AB59" s="72">
        <f t="shared" si="135"/>
        <v>0</v>
      </c>
      <c r="AC59" s="72">
        <f t="shared" si="135"/>
        <v>1</v>
      </c>
      <c r="AD59" s="72">
        <f t="shared" si="135"/>
        <v>1</v>
      </c>
      <c r="AE59" s="72">
        <f t="shared" si="135"/>
        <v>0</v>
      </c>
      <c r="AF59" s="72">
        <f t="shared" si="135"/>
        <v>0</v>
      </c>
      <c r="AG59" s="72">
        <f t="shared" si="135"/>
        <v>40</v>
      </c>
      <c r="AH59" s="72">
        <f t="shared" si="135"/>
        <v>49</v>
      </c>
      <c r="AI59" s="72">
        <f t="shared" si="135"/>
        <v>89</v>
      </c>
      <c r="AJ59" s="72">
        <f t="shared" si="135"/>
        <v>4</v>
      </c>
      <c r="AK59" s="72">
        <f t="shared" si="135"/>
        <v>0</v>
      </c>
      <c r="AL59" s="72">
        <f t="shared" si="135"/>
        <v>0</v>
      </c>
      <c r="AM59" s="72">
        <f t="shared" si="135"/>
        <v>87</v>
      </c>
      <c r="AN59" s="72">
        <f t="shared" si="135"/>
        <v>0</v>
      </c>
      <c r="AO59" s="72">
        <f t="shared" si="135"/>
        <v>2</v>
      </c>
      <c r="AP59" s="72">
        <f t="shared" si="135"/>
        <v>89</v>
      </c>
      <c r="AQ59" s="59">
        <f t="shared" si="119"/>
        <v>0</v>
      </c>
    </row>
    <row r="60" ht="19.5" customHeight="1">
      <c r="A60" s="155" t="s">
        <v>41</v>
      </c>
      <c r="B60" s="156"/>
      <c r="C60" s="97">
        <f t="shared" ref="C60:AP60" si="136">SUM(C56,C59)</f>
        <v>40</v>
      </c>
      <c r="D60" s="97">
        <f t="shared" si="136"/>
        <v>49</v>
      </c>
      <c r="E60" s="97">
        <f t="shared" si="136"/>
        <v>89</v>
      </c>
      <c r="F60" s="97">
        <f t="shared" si="136"/>
        <v>7</v>
      </c>
      <c r="G60" s="97">
        <f t="shared" si="136"/>
        <v>7</v>
      </c>
      <c r="H60" s="97">
        <f t="shared" si="136"/>
        <v>1</v>
      </c>
      <c r="I60" s="97">
        <f t="shared" si="136"/>
        <v>3</v>
      </c>
      <c r="J60" s="97">
        <f t="shared" si="136"/>
        <v>8</v>
      </c>
      <c r="K60" s="97">
        <f t="shared" si="136"/>
        <v>8</v>
      </c>
      <c r="L60" s="97">
        <f t="shared" si="136"/>
        <v>1</v>
      </c>
      <c r="M60" s="97">
        <f t="shared" si="136"/>
        <v>0</v>
      </c>
      <c r="N60" s="97">
        <f t="shared" si="136"/>
        <v>23</v>
      </c>
      <c r="O60" s="97">
        <f t="shared" si="136"/>
        <v>31</v>
      </c>
      <c r="P60" s="97">
        <f t="shared" si="136"/>
        <v>40</v>
      </c>
      <c r="Q60" s="97">
        <f t="shared" si="136"/>
        <v>49</v>
      </c>
      <c r="R60" s="97">
        <f t="shared" si="136"/>
        <v>89</v>
      </c>
      <c r="S60" s="97">
        <f t="shared" si="136"/>
        <v>21</v>
      </c>
      <c r="T60" s="97">
        <f t="shared" si="136"/>
        <v>28</v>
      </c>
      <c r="U60" s="97">
        <f t="shared" si="136"/>
        <v>7</v>
      </c>
      <c r="V60" s="97">
        <f t="shared" si="136"/>
        <v>10</v>
      </c>
      <c r="W60" s="97">
        <f t="shared" si="136"/>
        <v>0</v>
      </c>
      <c r="X60" s="97">
        <f t="shared" si="136"/>
        <v>3</v>
      </c>
      <c r="Y60" s="97">
        <f t="shared" si="136"/>
        <v>10</v>
      </c>
      <c r="Z60" s="97">
        <f t="shared" si="136"/>
        <v>7</v>
      </c>
      <c r="AA60" s="97">
        <f t="shared" si="136"/>
        <v>1</v>
      </c>
      <c r="AB60" s="97">
        <f t="shared" si="136"/>
        <v>0</v>
      </c>
      <c r="AC60" s="97">
        <f t="shared" si="136"/>
        <v>1</v>
      </c>
      <c r="AD60" s="97">
        <f t="shared" si="136"/>
        <v>1</v>
      </c>
      <c r="AE60" s="97">
        <f t="shared" si="136"/>
        <v>0</v>
      </c>
      <c r="AF60" s="97">
        <f t="shared" si="136"/>
        <v>0</v>
      </c>
      <c r="AG60" s="97">
        <f t="shared" si="136"/>
        <v>40</v>
      </c>
      <c r="AH60" s="97">
        <f t="shared" si="136"/>
        <v>49</v>
      </c>
      <c r="AI60" s="97">
        <f t="shared" si="136"/>
        <v>89</v>
      </c>
      <c r="AJ60" s="97">
        <f t="shared" si="136"/>
        <v>4</v>
      </c>
      <c r="AK60" s="97">
        <f t="shared" si="136"/>
        <v>0</v>
      </c>
      <c r="AL60" s="97">
        <f t="shared" si="136"/>
        <v>0</v>
      </c>
      <c r="AM60" s="97">
        <f t="shared" si="136"/>
        <v>87</v>
      </c>
      <c r="AN60" s="97">
        <f t="shared" si="136"/>
        <v>0</v>
      </c>
      <c r="AO60" s="97">
        <f t="shared" si="136"/>
        <v>2</v>
      </c>
      <c r="AP60" s="97">
        <f t="shared" si="136"/>
        <v>89</v>
      </c>
      <c r="AQ60" s="59">
        <f t="shared" si="119"/>
        <v>0</v>
      </c>
    </row>
    <row r="61" ht="19.5" customHeight="1">
      <c r="A61" s="157"/>
      <c r="B61" s="158"/>
      <c r="C61" s="95">
        <f>SUM(C60:D60)</f>
        <v>89</v>
      </c>
      <c r="D61" s="93"/>
      <c r="E61" s="135">
        <f>SUM(E60)</f>
        <v>89</v>
      </c>
      <c r="F61" s="95">
        <f>SUM(F60:O60)</f>
        <v>89</v>
      </c>
      <c r="G61" s="96"/>
      <c r="H61" s="96"/>
      <c r="I61" s="96"/>
      <c r="J61" s="96"/>
      <c r="K61" s="96"/>
      <c r="L61" s="96"/>
      <c r="M61" s="96"/>
      <c r="N61" s="96"/>
      <c r="O61" s="93"/>
      <c r="P61" s="95">
        <f>SUM(P60:Q60)</f>
        <v>89</v>
      </c>
      <c r="Q61" s="93"/>
      <c r="R61" s="97">
        <f>SUM(R60)</f>
        <v>89</v>
      </c>
      <c r="S61" s="95">
        <f>SUM(S60:AF60)</f>
        <v>89</v>
      </c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3"/>
      <c r="AG61" s="95">
        <f>SUM(AG60:AH60)</f>
        <v>89</v>
      </c>
      <c r="AH61" s="93"/>
      <c r="AI61" s="97">
        <f t="shared" ref="AI61:AJ61" si="137">SUM(AI60)</f>
        <v>89</v>
      </c>
      <c r="AJ61" s="98">
        <f t="shared" si="137"/>
        <v>4</v>
      </c>
      <c r="AK61" s="99">
        <f>SUM(AK60:AL60)</f>
        <v>0</v>
      </c>
      <c r="AL61" s="93"/>
      <c r="AM61" s="97">
        <f>SUM(AM60)</f>
        <v>87</v>
      </c>
      <c r="AN61" s="97"/>
      <c r="AO61" s="97"/>
      <c r="AP61" s="97">
        <f>SUM(AP60)</f>
        <v>89</v>
      </c>
      <c r="AQ61" s="59">
        <f t="shared" si="119"/>
        <v>-2</v>
      </c>
    </row>
    <row r="62" ht="35.25" customHeight="1">
      <c r="A62" s="159" t="s">
        <v>41</v>
      </c>
      <c r="B62" s="160"/>
      <c r="C62" s="161">
        <f t="shared" ref="C62:AI62" si="138">SUM(C28,C51,C60)</f>
        <v>723</v>
      </c>
      <c r="D62" s="161">
        <f t="shared" si="138"/>
        <v>586</v>
      </c>
      <c r="E62" s="161">
        <f t="shared" si="138"/>
        <v>1309</v>
      </c>
      <c r="F62" s="161">
        <f t="shared" si="138"/>
        <v>135</v>
      </c>
      <c r="G62" s="161">
        <f t="shared" si="138"/>
        <v>92</v>
      </c>
      <c r="H62" s="161">
        <f t="shared" si="138"/>
        <v>25</v>
      </c>
      <c r="I62" s="161">
        <f t="shared" si="138"/>
        <v>33</v>
      </c>
      <c r="J62" s="161">
        <f t="shared" si="138"/>
        <v>142</v>
      </c>
      <c r="K62" s="161">
        <f t="shared" si="138"/>
        <v>100</v>
      </c>
      <c r="L62" s="161">
        <f t="shared" si="138"/>
        <v>25</v>
      </c>
      <c r="M62" s="161">
        <f t="shared" si="138"/>
        <v>18</v>
      </c>
      <c r="N62" s="161">
        <f t="shared" si="138"/>
        <v>396</v>
      </c>
      <c r="O62" s="161">
        <f t="shared" si="138"/>
        <v>343</v>
      </c>
      <c r="P62" s="162">
        <f t="shared" si="138"/>
        <v>723</v>
      </c>
      <c r="Q62" s="162">
        <f t="shared" si="138"/>
        <v>586</v>
      </c>
      <c r="R62" s="162">
        <f t="shared" si="138"/>
        <v>1309</v>
      </c>
      <c r="S62" s="163">
        <f t="shared" si="138"/>
        <v>288</v>
      </c>
      <c r="T62" s="163">
        <f t="shared" si="138"/>
        <v>250</v>
      </c>
      <c r="U62" s="163">
        <f t="shared" si="138"/>
        <v>152</v>
      </c>
      <c r="V62" s="163">
        <f t="shared" si="138"/>
        <v>128</v>
      </c>
      <c r="W62" s="163">
        <f t="shared" si="138"/>
        <v>76</v>
      </c>
      <c r="X62" s="163">
        <f t="shared" si="138"/>
        <v>57</v>
      </c>
      <c r="Y62" s="163">
        <f t="shared" si="138"/>
        <v>163</v>
      </c>
      <c r="Z62" s="163">
        <f t="shared" si="138"/>
        <v>128</v>
      </c>
      <c r="AA62" s="163">
        <f t="shared" si="138"/>
        <v>4</v>
      </c>
      <c r="AB62" s="163">
        <f t="shared" si="138"/>
        <v>1</v>
      </c>
      <c r="AC62" s="163">
        <f t="shared" si="138"/>
        <v>39</v>
      </c>
      <c r="AD62" s="163">
        <f t="shared" si="138"/>
        <v>22</v>
      </c>
      <c r="AE62" s="163">
        <f t="shared" si="138"/>
        <v>1</v>
      </c>
      <c r="AF62" s="163">
        <f t="shared" si="138"/>
        <v>0</v>
      </c>
      <c r="AG62" s="162">
        <f t="shared" si="138"/>
        <v>723</v>
      </c>
      <c r="AH62" s="162">
        <f t="shared" si="138"/>
        <v>586</v>
      </c>
      <c r="AI62" s="162">
        <f t="shared" si="138"/>
        <v>1309</v>
      </c>
      <c r="AJ62" s="164">
        <f t="shared" ref="AJ62:AL62" si="139">SUM(AJ29+AJ52+AJ61)</f>
        <v>36</v>
      </c>
      <c r="AK62" s="164">
        <f t="shared" si="139"/>
        <v>213</v>
      </c>
      <c r="AL62" s="164">
        <f t="shared" si="139"/>
        <v>0</v>
      </c>
      <c r="AM62" s="165">
        <f>SUM(AM28,AM51,AM61)</f>
        <v>1308</v>
      </c>
      <c r="AN62" s="166">
        <f t="shared" ref="AN62:AP62" si="140">SUM(AN28,AN51,AN60)</f>
        <v>27</v>
      </c>
      <c r="AO62" s="167">
        <f t="shared" si="140"/>
        <v>28</v>
      </c>
      <c r="AP62" s="167">
        <f t="shared" si="140"/>
        <v>1309</v>
      </c>
      <c r="AQ62" s="59">
        <f t="shared" si="119"/>
        <v>0</v>
      </c>
    </row>
    <row r="63" ht="45.0" customHeight="1">
      <c r="A63" s="168" t="s">
        <v>53</v>
      </c>
      <c r="B63" s="93"/>
      <c r="C63" s="169">
        <f>E62</f>
        <v>1309</v>
      </c>
      <c r="D63" s="96"/>
      <c r="E63" s="93"/>
      <c r="F63" s="170">
        <f>SUM(F62:G62)</f>
        <v>227</v>
      </c>
      <c r="G63" s="93"/>
      <c r="H63" s="170">
        <f>SUM(H62:I62)</f>
        <v>58</v>
      </c>
      <c r="I63" s="93"/>
      <c r="J63" s="170">
        <f>SUM(J62:K62)</f>
        <v>242</v>
      </c>
      <c r="K63" s="93"/>
      <c r="L63" s="170">
        <f>SUM(L62:M62)</f>
        <v>43</v>
      </c>
      <c r="M63" s="93"/>
      <c r="N63" s="170">
        <f>SUM(N62:O62)</f>
        <v>739</v>
      </c>
      <c r="O63" s="93"/>
      <c r="P63" s="171">
        <f>SUM(P62:Q62)</f>
        <v>1309</v>
      </c>
      <c r="Q63" s="93"/>
      <c r="R63" s="172">
        <f>SUM(F63:O63)</f>
        <v>1309</v>
      </c>
      <c r="S63" s="170">
        <f>SUM(S62:T62)</f>
        <v>538</v>
      </c>
      <c r="T63" s="93"/>
      <c r="U63" s="170">
        <f>SUM(U62:V62)</f>
        <v>280</v>
      </c>
      <c r="V63" s="93"/>
      <c r="W63" s="170">
        <f>SUM(W62:X62)</f>
        <v>133</v>
      </c>
      <c r="X63" s="93"/>
      <c r="Y63" s="170">
        <f>SUM(Y62:Z62)</f>
        <v>291</v>
      </c>
      <c r="Z63" s="93"/>
      <c r="AA63" s="170">
        <f>SUM(AA62:AB62)</f>
        <v>5</v>
      </c>
      <c r="AB63" s="93"/>
      <c r="AC63" s="170">
        <f>SUM(AC62:AD62)</f>
        <v>61</v>
      </c>
      <c r="AD63" s="93"/>
      <c r="AE63" s="170">
        <f>SUM(AE62:AF62)</f>
        <v>1</v>
      </c>
      <c r="AF63" s="93"/>
      <c r="AG63" s="171">
        <f>SUM(AG62:AH62)</f>
        <v>1309</v>
      </c>
      <c r="AH63" s="93"/>
      <c r="AI63" s="172">
        <f>SUM(S63:AF63)</f>
        <v>1309</v>
      </c>
      <c r="AJ63" s="173">
        <f>SUM(AJ62)</f>
        <v>36</v>
      </c>
      <c r="AK63" s="174">
        <f>SUM(AK62:AL62)</f>
        <v>213</v>
      </c>
      <c r="AL63" s="93"/>
      <c r="AM63" s="172">
        <f>AM62</f>
        <v>1308</v>
      </c>
      <c r="AN63" s="175">
        <f t="shared" ref="AN63:AP63" si="141">SUM(AN62)</f>
        <v>27</v>
      </c>
      <c r="AO63" s="176">
        <f t="shared" si="141"/>
        <v>28</v>
      </c>
      <c r="AP63" s="176">
        <f t="shared" si="141"/>
        <v>1309</v>
      </c>
      <c r="AQ63" s="59">
        <f t="shared" si="119"/>
        <v>0</v>
      </c>
    </row>
    <row r="64" ht="15.75" customHeight="1">
      <c r="AJ64" s="177"/>
      <c r="AK64" s="177"/>
      <c r="AL64" s="177"/>
    </row>
    <row r="65" ht="15.75" customHeight="1">
      <c r="A65" s="178"/>
      <c r="B65" s="178"/>
      <c r="AJ65" s="177"/>
      <c r="AK65" s="177"/>
      <c r="AL65" s="177"/>
    </row>
    <row r="66" ht="15.75" customHeight="1">
      <c r="AJ66" s="177"/>
      <c r="AK66" s="177"/>
      <c r="AL66" s="177"/>
    </row>
    <row r="67" ht="15.75" customHeight="1">
      <c r="AJ67" s="177"/>
      <c r="AK67" s="177"/>
      <c r="AL67" s="177"/>
    </row>
    <row r="68" ht="15.75" customHeight="1">
      <c r="AJ68" s="177"/>
      <c r="AK68" s="177"/>
      <c r="AL68" s="177"/>
    </row>
    <row r="69" ht="15.75" customHeight="1">
      <c r="AJ69" s="177"/>
      <c r="AK69" s="177"/>
      <c r="AL69" s="177"/>
    </row>
    <row r="70" ht="15.75" customHeight="1">
      <c r="AJ70" s="177"/>
      <c r="AK70" s="177"/>
      <c r="AL70" s="177"/>
    </row>
    <row r="71" ht="15.75" customHeight="1">
      <c r="AJ71" s="177"/>
      <c r="AK71" s="177"/>
      <c r="AL71" s="177"/>
    </row>
    <row r="72" ht="15.75" customHeight="1">
      <c r="AJ72" s="177"/>
      <c r="AK72" s="177"/>
      <c r="AL72" s="177"/>
    </row>
    <row r="73" ht="15.75" customHeight="1">
      <c r="AJ73" s="177"/>
      <c r="AK73" s="177"/>
      <c r="AL73" s="177"/>
    </row>
    <row r="74" ht="15.75" customHeight="1">
      <c r="AJ74" s="177"/>
      <c r="AK74" s="177"/>
      <c r="AL74" s="177"/>
    </row>
    <row r="75" ht="15.75" customHeight="1">
      <c r="AJ75" s="177"/>
      <c r="AK75" s="177"/>
      <c r="AL75" s="177"/>
    </row>
    <row r="76" ht="15.75" customHeight="1">
      <c r="AJ76" s="177"/>
      <c r="AK76" s="177"/>
      <c r="AL76" s="177"/>
    </row>
    <row r="77" ht="15.75" customHeight="1">
      <c r="AJ77" s="177"/>
      <c r="AK77" s="177"/>
      <c r="AL77" s="177"/>
    </row>
    <row r="78" ht="15.75" customHeight="1">
      <c r="AJ78" s="177"/>
      <c r="AK78" s="177"/>
      <c r="AL78" s="177"/>
    </row>
    <row r="79" ht="15.75" customHeight="1">
      <c r="AJ79" s="177"/>
      <c r="AK79" s="177"/>
      <c r="AL79" s="177"/>
    </row>
    <row r="80" ht="15.75" customHeight="1">
      <c r="AJ80" s="177"/>
      <c r="AK80" s="177"/>
      <c r="AL80" s="177"/>
    </row>
    <row r="81" ht="15.75" customHeight="1">
      <c r="AJ81" s="177"/>
      <c r="AK81" s="177"/>
      <c r="AL81" s="177"/>
    </row>
    <row r="82" ht="15.75" customHeight="1">
      <c r="AJ82" s="177"/>
      <c r="AK82" s="177"/>
      <c r="AL82" s="177"/>
    </row>
    <row r="83" ht="15.75" customHeight="1">
      <c r="AJ83" s="177"/>
      <c r="AK83" s="177"/>
      <c r="AL83" s="177"/>
    </row>
    <row r="84" ht="15.75" customHeight="1">
      <c r="AJ84" s="177"/>
      <c r="AK84" s="177"/>
      <c r="AL84" s="177"/>
    </row>
    <row r="85" ht="15.75" customHeight="1">
      <c r="AJ85" s="177"/>
      <c r="AK85" s="177"/>
      <c r="AL85" s="177"/>
    </row>
    <row r="86" ht="15.75" customHeight="1">
      <c r="AJ86" s="177"/>
      <c r="AK86" s="177"/>
      <c r="AL86" s="177"/>
    </row>
    <row r="87" ht="15.75" customHeight="1">
      <c r="AJ87" s="177"/>
      <c r="AK87" s="177"/>
      <c r="AL87" s="177"/>
    </row>
    <row r="88" ht="15.75" customHeight="1">
      <c r="AJ88" s="177"/>
      <c r="AK88" s="177"/>
      <c r="AL88" s="177"/>
    </row>
    <row r="89" ht="15.75" customHeight="1">
      <c r="AJ89" s="177"/>
      <c r="AK89" s="177"/>
      <c r="AL89" s="177"/>
    </row>
    <row r="90" ht="15.75" customHeight="1">
      <c r="AJ90" s="177"/>
      <c r="AK90" s="177"/>
      <c r="AL90" s="177"/>
    </row>
    <row r="91" ht="15.75" customHeight="1">
      <c r="AJ91" s="177"/>
      <c r="AK91" s="177"/>
      <c r="AL91" s="177"/>
    </row>
    <row r="92" ht="15.75" customHeight="1">
      <c r="AJ92" s="177"/>
      <c r="AK92" s="177"/>
      <c r="AL92" s="177"/>
    </row>
    <row r="93" ht="15.75" customHeight="1">
      <c r="AJ93" s="177"/>
      <c r="AK93" s="177"/>
      <c r="AL93" s="177"/>
    </row>
    <row r="94" ht="15.75" customHeight="1">
      <c r="AJ94" s="177"/>
      <c r="AK94" s="177"/>
      <c r="AL94" s="177"/>
    </row>
    <row r="95" ht="15.75" customHeight="1">
      <c r="AJ95" s="177"/>
      <c r="AK95" s="177"/>
      <c r="AL95" s="177"/>
    </row>
    <row r="96" ht="15.75" customHeight="1">
      <c r="AJ96" s="177"/>
      <c r="AK96" s="177"/>
      <c r="AL96" s="177"/>
    </row>
    <row r="97" ht="15.75" customHeight="1">
      <c r="AJ97" s="177"/>
      <c r="AK97" s="177"/>
      <c r="AL97" s="177"/>
    </row>
    <row r="98" ht="15.75" customHeight="1">
      <c r="AJ98" s="177"/>
      <c r="AK98" s="177"/>
      <c r="AL98" s="177"/>
    </row>
    <row r="99" ht="15.75" customHeight="1">
      <c r="AJ99" s="177"/>
      <c r="AK99" s="177"/>
      <c r="AL99" s="177"/>
    </row>
    <row r="100" ht="15.75" customHeight="1">
      <c r="AJ100" s="177"/>
      <c r="AK100" s="177"/>
      <c r="AL100" s="177"/>
    </row>
    <row r="101" ht="15.75" customHeight="1">
      <c r="AJ101" s="177"/>
      <c r="AK101" s="177"/>
      <c r="AL101" s="177"/>
    </row>
    <row r="102" ht="15.75" customHeight="1">
      <c r="AJ102" s="177"/>
      <c r="AK102" s="177"/>
      <c r="AL102" s="177"/>
    </row>
    <row r="103" ht="15.75" customHeight="1">
      <c r="AJ103" s="177"/>
      <c r="AK103" s="177"/>
      <c r="AL103" s="177"/>
    </row>
    <row r="104" ht="15.75" customHeight="1">
      <c r="AJ104" s="177"/>
      <c r="AK104" s="177"/>
      <c r="AL104" s="177"/>
    </row>
    <row r="105" ht="15.75" customHeight="1">
      <c r="AJ105" s="177"/>
      <c r="AK105" s="177"/>
      <c r="AL105" s="177"/>
    </row>
    <row r="106" ht="15.75" customHeight="1">
      <c r="AJ106" s="177"/>
      <c r="AK106" s="177"/>
      <c r="AL106" s="177"/>
    </row>
    <row r="107" ht="15.75" customHeight="1">
      <c r="AJ107" s="177"/>
      <c r="AK107" s="177"/>
      <c r="AL107" s="177"/>
    </row>
    <row r="108" ht="15.75" customHeight="1">
      <c r="AJ108" s="177"/>
      <c r="AK108" s="177"/>
      <c r="AL108" s="177"/>
    </row>
    <row r="109" ht="15.75" customHeight="1">
      <c r="AJ109" s="177"/>
      <c r="AK109" s="177"/>
      <c r="AL109" s="177"/>
    </row>
    <row r="110" ht="15.75" customHeight="1">
      <c r="AJ110" s="177"/>
      <c r="AK110" s="177"/>
      <c r="AL110" s="177"/>
    </row>
    <row r="111" ht="15.75" customHeight="1">
      <c r="AJ111" s="177"/>
      <c r="AK111" s="177"/>
      <c r="AL111" s="177"/>
    </row>
    <row r="112" ht="15.75" customHeight="1">
      <c r="AJ112" s="177"/>
      <c r="AK112" s="177"/>
      <c r="AL112" s="177"/>
    </row>
    <row r="113" ht="15.75" customHeight="1">
      <c r="AJ113" s="177"/>
      <c r="AK113" s="177"/>
      <c r="AL113" s="177"/>
    </row>
    <row r="114" ht="15.75" customHeight="1">
      <c r="AJ114" s="177"/>
      <c r="AK114" s="177"/>
      <c r="AL114" s="177"/>
    </row>
    <row r="115" ht="15.75" customHeight="1">
      <c r="AJ115" s="177"/>
      <c r="AK115" s="177"/>
      <c r="AL115" s="177"/>
    </row>
    <row r="116" ht="15.75" customHeight="1">
      <c r="AJ116" s="177"/>
      <c r="AK116" s="177"/>
      <c r="AL116" s="177"/>
    </row>
    <row r="117" ht="15.75" customHeight="1">
      <c r="AJ117" s="177"/>
      <c r="AK117" s="177"/>
      <c r="AL117" s="177"/>
    </row>
    <row r="118" ht="15.75" customHeight="1">
      <c r="AJ118" s="177"/>
      <c r="AK118" s="177"/>
      <c r="AL118" s="177"/>
    </row>
    <row r="119" ht="15.75" customHeight="1">
      <c r="AJ119" s="177"/>
      <c r="AK119" s="177"/>
      <c r="AL119" s="177"/>
    </row>
    <row r="120" ht="15.75" customHeight="1">
      <c r="AJ120" s="177"/>
      <c r="AK120" s="177"/>
      <c r="AL120" s="177"/>
    </row>
    <row r="121" ht="15.75" customHeight="1">
      <c r="AJ121" s="177"/>
      <c r="AK121" s="177"/>
      <c r="AL121" s="177"/>
    </row>
    <row r="122" ht="15.75" customHeight="1">
      <c r="AJ122" s="177"/>
      <c r="AK122" s="177"/>
      <c r="AL122" s="177"/>
    </row>
    <row r="123" ht="15.75" customHeight="1">
      <c r="AJ123" s="177"/>
      <c r="AK123" s="177"/>
      <c r="AL123" s="177"/>
    </row>
    <row r="124" ht="15.75" customHeight="1">
      <c r="AJ124" s="177"/>
      <c r="AK124" s="177"/>
      <c r="AL124" s="177"/>
    </row>
    <row r="125" ht="15.75" customHeight="1">
      <c r="AJ125" s="177"/>
      <c r="AK125" s="177"/>
      <c r="AL125" s="177"/>
    </row>
    <row r="126" ht="15.75" customHeight="1">
      <c r="AJ126" s="177"/>
      <c r="AK126" s="177"/>
      <c r="AL126" s="177"/>
    </row>
    <row r="127" ht="15.75" customHeight="1">
      <c r="AJ127" s="177"/>
      <c r="AK127" s="177"/>
      <c r="AL127" s="177"/>
    </row>
    <row r="128" ht="15.75" customHeight="1">
      <c r="AJ128" s="177"/>
      <c r="AK128" s="177"/>
      <c r="AL128" s="177"/>
    </row>
    <row r="129" ht="15.75" customHeight="1">
      <c r="AJ129" s="177"/>
      <c r="AK129" s="177"/>
      <c r="AL129" s="177"/>
    </row>
    <row r="130" ht="15.75" customHeight="1">
      <c r="AJ130" s="177"/>
      <c r="AK130" s="177"/>
      <c r="AL130" s="177"/>
    </row>
    <row r="131" ht="15.75" customHeight="1">
      <c r="AJ131" s="177"/>
      <c r="AK131" s="177"/>
      <c r="AL131" s="177"/>
    </row>
    <row r="132" ht="15.75" customHeight="1">
      <c r="AJ132" s="177"/>
      <c r="AK132" s="177"/>
      <c r="AL132" s="177"/>
    </row>
    <row r="133" ht="15.75" customHeight="1">
      <c r="AJ133" s="177"/>
      <c r="AK133" s="177"/>
      <c r="AL133" s="177"/>
    </row>
    <row r="134" ht="15.75" customHeight="1">
      <c r="AJ134" s="177"/>
      <c r="AK134" s="177"/>
      <c r="AL134" s="177"/>
    </row>
    <row r="135" ht="15.75" customHeight="1">
      <c r="AJ135" s="177"/>
      <c r="AK135" s="177"/>
      <c r="AL135" s="177"/>
    </row>
    <row r="136" ht="15.75" customHeight="1">
      <c r="AJ136" s="177"/>
      <c r="AK136" s="177"/>
      <c r="AL136" s="177"/>
    </row>
    <row r="137" ht="15.75" customHeight="1">
      <c r="AJ137" s="177"/>
      <c r="AK137" s="177"/>
      <c r="AL137" s="177"/>
    </row>
    <row r="138" ht="15.75" customHeight="1">
      <c r="AJ138" s="177"/>
      <c r="AK138" s="177"/>
      <c r="AL138" s="177"/>
    </row>
    <row r="139" ht="15.75" customHeight="1">
      <c r="AJ139" s="177"/>
      <c r="AK139" s="177"/>
      <c r="AL139" s="177"/>
    </row>
    <row r="140" ht="15.75" customHeight="1">
      <c r="AJ140" s="177"/>
      <c r="AK140" s="177"/>
      <c r="AL140" s="177"/>
    </row>
    <row r="141" ht="15.75" customHeight="1">
      <c r="AJ141" s="177"/>
      <c r="AK141" s="177"/>
      <c r="AL141" s="177"/>
    </row>
    <row r="142" ht="15.75" customHeight="1">
      <c r="AJ142" s="177"/>
      <c r="AK142" s="177"/>
      <c r="AL142" s="177"/>
    </row>
    <row r="143" ht="15.75" customHeight="1">
      <c r="AJ143" s="177"/>
      <c r="AK143" s="177"/>
      <c r="AL143" s="177"/>
    </row>
    <row r="144" ht="15.75" customHeight="1">
      <c r="AJ144" s="177"/>
      <c r="AK144" s="177"/>
      <c r="AL144" s="177"/>
    </row>
    <row r="145" ht="15.75" customHeight="1">
      <c r="AJ145" s="177"/>
      <c r="AK145" s="177"/>
      <c r="AL145" s="177"/>
    </row>
    <row r="146" ht="15.75" customHeight="1">
      <c r="AJ146" s="177"/>
      <c r="AK146" s="177"/>
      <c r="AL146" s="177"/>
    </row>
    <row r="147" ht="15.75" customHeight="1">
      <c r="AJ147" s="177"/>
      <c r="AK147" s="177"/>
      <c r="AL147" s="177"/>
    </row>
    <row r="148" ht="15.75" customHeight="1">
      <c r="AJ148" s="177"/>
      <c r="AK148" s="177"/>
      <c r="AL148" s="177"/>
    </row>
    <row r="149" ht="15.75" customHeight="1">
      <c r="AJ149" s="177"/>
      <c r="AK149" s="177"/>
      <c r="AL149" s="177"/>
    </row>
    <row r="150" ht="15.75" customHeight="1">
      <c r="AJ150" s="177"/>
      <c r="AK150" s="177"/>
      <c r="AL150" s="177"/>
    </row>
    <row r="151" ht="15.75" customHeight="1">
      <c r="AJ151" s="177"/>
      <c r="AK151" s="177"/>
      <c r="AL151" s="177"/>
    </row>
    <row r="152" ht="15.75" customHeight="1">
      <c r="AJ152" s="177"/>
      <c r="AK152" s="177"/>
      <c r="AL152" s="177"/>
    </row>
    <row r="153" ht="15.75" customHeight="1">
      <c r="AJ153" s="177"/>
      <c r="AK153" s="177"/>
      <c r="AL153" s="177"/>
    </row>
    <row r="154" ht="15.75" customHeight="1">
      <c r="AJ154" s="177"/>
      <c r="AK154" s="177"/>
      <c r="AL154" s="177"/>
    </row>
    <row r="155" ht="15.75" customHeight="1">
      <c r="AJ155" s="177"/>
      <c r="AK155" s="177"/>
      <c r="AL155" s="177"/>
    </row>
    <row r="156" ht="15.75" customHeight="1">
      <c r="AJ156" s="177"/>
      <c r="AK156" s="177"/>
      <c r="AL156" s="177"/>
    </row>
    <row r="157" ht="15.75" customHeight="1">
      <c r="AJ157" s="177"/>
      <c r="AK157" s="177"/>
      <c r="AL157" s="177"/>
    </row>
    <row r="158" ht="15.75" customHeight="1">
      <c r="AJ158" s="177"/>
      <c r="AK158" s="177"/>
      <c r="AL158" s="177"/>
    </row>
    <row r="159" ht="15.75" customHeight="1">
      <c r="AJ159" s="177"/>
      <c r="AK159" s="177"/>
      <c r="AL159" s="177"/>
    </row>
    <row r="160" ht="15.75" customHeight="1">
      <c r="AJ160" s="177"/>
      <c r="AK160" s="177"/>
      <c r="AL160" s="177"/>
    </row>
    <row r="161" ht="15.75" customHeight="1">
      <c r="AJ161" s="177"/>
      <c r="AK161" s="177"/>
      <c r="AL161" s="177"/>
    </row>
    <row r="162" ht="15.75" customHeight="1">
      <c r="AJ162" s="177"/>
      <c r="AK162" s="177"/>
      <c r="AL162" s="177"/>
    </row>
    <row r="163" ht="15.75" customHeight="1">
      <c r="AJ163" s="177"/>
      <c r="AK163" s="177"/>
      <c r="AL163" s="177"/>
    </row>
    <row r="164" ht="15.75" customHeight="1">
      <c r="AJ164" s="177"/>
      <c r="AK164" s="177"/>
      <c r="AL164" s="177"/>
    </row>
    <row r="165" ht="15.75" customHeight="1">
      <c r="AJ165" s="177"/>
      <c r="AK165" s="177"/>
      <c r="AL165" s="177"/>
    </row>
    <row r="166" ht="15.75" customHeight="1">
      <c r="AJ166" s="177"/>
      <c r="AK166" s="177"/>
      <c r="AL166" s="177"/>
    </row>
    <row r="167" ht="15.75" customHeight="1">
      <c r="AJ167" s="177"/>
      <c r="AK167" s="177"/>
      <c r="AL167" s="177"/>
    </row>
    <row r="168" ht="15.75" customHeight="1">
      <c r="AJ168" s="177"/>
      <c r="AK168" s="177"/>
      <c r="AL168" s="177"/>
    </row>
    <row r="169" ht="15.75" customHeight="1">
      <c r="AJ169" s="177"/>
      <c r="AK169" s="177"/>
      <c r="AL169" s="177"/>
    </row>
    <row r="170" ht="15.75" customHeight="1">
      <c r="AJ170" s="177"/>
      <c r="AK170" s="177"/>
      <c r="AL170" s="177"/>
    </row>
    <row r="171" ht="15.75" customHeight="1">
      <c r="AJ171" s="177"/>
      <c r="AK171" s="177"/>
      <c r="AL171" s="177"/>
    </row>
    <row r="172" ht="15.75" customHeight="1">
      <c r="AJ172" s="177"/>
      <c r="AK172" s="177"/>
      <c r="AL172" s="177"/>
    </row>
    <row r="173" ht="15.75" customHeight="1">
      <c r="AJ173" s="177"/>
      <c r="AK173" s="177"/>
      <c r="AL173" s="177"/>
    </row>
    <row r="174" ht="15.75" customHeight="1">
      <c r="AJ174" s="177"/>
      <c r="AK174" s="177"/>
      <c r="AL174" s="177"/>
    </row>
    <row r="175" ht="15.75" customHeight="1">
      <c r="AJ175" s="177"/>
      <c r="AK175" s="177"/>
      <c r="AL175" s="177"/>
    </row>
    <row r="176" ht="15.75" customHeight="1">
      <c r="AJ176" s="177"/>
      <c r="AK176" s="177"/>
      <c r="AL176" s="177"/>
    </row>
    <row r="177" ht="15.75" customHeight="1">
      <c r="AJ177" s="177"/>
      <c r="AK177" s="177"/>
      <c r="AL177" s="177"/>
    </row>
    <row r="178" ht="15.75" customHeight="1">
      <c r="AJ178" s="177"/>
      <c r="AK178" s="177"/>
      <c r="AL178" s="177"/>
    </row>
    <row r="179" ht="15.75" customHeight="1">
      <c r="AJ179" s="177"/>
      <c r="AK179" s="177"/>
      <c r="AL179" s="177"/>
    </row>
    <row r="180" ht="15.75" customHeight="1">
      <c r="AJ180" s="177"/>
      <c r="AK180" s="177"/>
      <c r="AL180" s="177"/>
    </row>
    <row r="181" ht="15.75" customHeight="1">
      <c r="AJ181" s="177"/>
      <c r="AK181" s="177"/>
      <c r="AL181" s="177"/>
    </row>
    <row r="182" ht="15.75" customHeight="1">
      <c r="AJ182" s="177"/>
      <c r="AK182" s="177"/>
      <c r="AL182" s="177"/>
    </row>
    <row r="183" ht="15.75" customHeight="1">
      <c r="AJ183" s="177"/>
      <c r="AK183" s="177"/>
      <c r="AL183" s="177"/>
    </row>
    <row r="184" ht="15.75" customHeight="1">
      <c r="AJ184" s="177"/>
      <c r="AK184" s="177"/>
      <c r="AL184" s="177"/>
    </row>
    <row r="185" ht="15.75" customHeight="1">
      <c r="AJ185" s="177"/>
      <c r="AK185" s="177"/>
      <c r="AL185" s="177"/>
    </row>
    <row r="186" ht="15.75" customHeight="1">
      <c r="AJ186" s="177"/>
      <c r="AK186" s="177"/>
      <c r="AL186" s="177"/>
    </row>
    <row r="187" ht="15.75" customHeight="1">
      <c r="AJ187" s="177"/>
      <c r="AK187" s="177"/>
      <c r="AL187" s="177"/>
    </row>
    <row r="188" ht="15.75" customHeight="1">
      <c r="AJ188" s="177"/>
      <c r="AK188" s="177"/>
      <c r="AL188" s="177"/>
    </row>
    <row r="189" ht="15.75" customHeight="1">
      <c r="AJ189" s="177"/>
      <c r="AK189" s="177"/>
      <c r="AL189" s="177"/>
    </row>
    <row r="190" ht="15.75" customHeight="1">
      <c r="AJ190" s="177"/>
      <c r="AK190" s="177"/>
      <c r="AL190" s="177"/>
    </row>
    <row r="191" ht="15.75" customHeight="1">
      <c r="AJ191" s="177"/>
      <c r="AK191" s="177"/>
      <c r="AL191" s="177"/>
    </row>
    <row r="192" ht="15.75" customHeight="1">
      <c r="AJ192" s="177"/>
      <c r="AK192" s="177"/>
      <c r="AL192" s="177"/>
    </row>
    <row r="193" ht="15.75" customHeight="1">
      <c r="AJ193" s="177"/>
      <c r="AK193" s="177"/>
      <c r="AL193" s="177"/>
    </row>
    <row r="194" ht="15.75" customHeight="1">
      <c r="AJ194" s="177"/>
      <c r="AK194" s="177"/>
      <c r="AL194" s="177"/>
    </row>
    <row r="195" ht="15.75" customHeight="1">
      <c r="AJ195" s="177"/>
      <c r="AK195" s="177"/>
      <c r="AL195" s="177"/>
    </row>
    <row r="196" ht="15.75" customHeight="1">
      <c r="AJ196" s="177"/>
      <c r="AK196" s="177"/>
      <c r="AL196" s="177"/>
    </row>
    <row r="197" ht="15.75" customHeight="1">
      <c r="AJ197" s="177"/>
      <c r="AK197" s="177"/>
      <c r="AL197" s="177"/>
    </row>
    <row r="198" ht="15.75" customHeight="1">
      <c r="AJ198" s="177"/>
      <c r="AK198" s="177"/>
      <c r="AL198" s="177"/>
    </row>
    <row r="199" ht="15.75" customHeight="1">
      <c r="AJ199" s="177"/>
      <c r="AK199" s="177"/>
      <c r="AL199" s="177"/>
    </row>
    <row r="200" ht="15.75" customHeight="1">
      <c r="AJ200" s="177"/>
      <c r="AK200" s="177"/>
      <c r="AL200" s="177"/>
    </row>
    <row r="201" ht="15.75" customHeight="1">
      <c r="AJ201" s="177"/>
      <c r="AK201" s="177"/>
      <c r="AL201" s="177"/>
    </row>
    <row r="202" ht="15.75" customHeight="1">
      <c r="AJ202" s="177"/>
      <c r="AK202" s="177"/>
      <c r="AL202" s="177"/>
    </row>
    <row r="203" ht="15.75" customHeight="1">
      <c r="AJ203" s="177"/>
      <c r="AK203" s="177"/>
      <c r="AL203" s="177"/>
    </row>
    <row r="204" ht="15.75" customHeight="1">
      <c r="AJ204" s="177"/>
      <c r="AK204" s="177"/>
      <c r="AL204" s="177"/>
    </row>
    <row r="205" ht="15.75" customHeight="1">
      <c r="AJ205" s="177"/>
      <c r="AK205" s="177"/>
      <c r="AL205" s="177"/>
    </row>
    <row r="206" ht="15.75" customHeight="1">
      <c r="AJ206" s="177"/>
      <c r="AK206" s="177"/>
      <c r="AL206" s="177"/>
    </row>
    <row r="207" ht="15.75" customHeight="1">
      <c r="AJ207" s="177"/>
      <c r="AK207" s="177"/>
      <c r="AL207" s="177"/>
    </row>
    <row r="208" ht="15.75" customHeight="1">
      <c r="AJ208" s="177"/>
      <c r="AK208" s="177"/>
      <c r="AL208" s="177"/>
    </row>
    <row r="209" ht="15.75" customHeight="1">
      <c r="AJ209" s="177"/>
      <c r="AK209" s="177"/>
      <c r="AL209" s="177"/>
    </row>
    <row r="210" ht="15.75" customHeight="1">
      <c r="AJ210" s="177"/>
      <c r="AK210" s="177"/>
      <c r="AL210" s="177"/>
    </row>
    <row r="211" ht="15.75" customHeight="1">
      <c r="AJ211" s="177"/>
      <c r="AK211" s="177"/>
      <c r="AL211" s="177"/>
    </row>
    <row r="212" ht="15.75" customHeight="1">
      <c r="AJ212" s="177"/>
      <c r="AK212" s="177"/>
      <c r="AL212" s="177"/>
    </row>
    <row r="213" ht="15.75" customHeight="1">
      <c r="AJ213" s="177"/>
      <c r="AK213" s="177"/>
      <c r="AL213" s="177"/>
    </row>
    <row r="214" ht="15.75" customHeight="1">
      <c r="AJ214" s="177"/>
      <c r="AK214" s="177"/>
      <c r="AL214" s="177"/>
    </row>
    <row r="215" ht="15.75" customHeight="1">
      <c r="AJ215" s="177"/>
      <c r="AK215" s="177"/>
      <c r="AL215" s="177"/>
    </row>
    <row r="216" ht="15.75" customHeight="1">
      <c r="AJ216" s="177"/>
      <c r="AK216" s="177"/>
      <c r="AL216" s="177"/>
    </row>
    <row r="217" ht="15.75" customHeight="1">
      <c r="AJ217" s="177"/>
      <c r="AK217" s="177"/>
      <c r="AL217" s="177"/>
    </row>
    <row r="218" ht="15.75" customHeight="1">
      <c r="AJ218" s="177"/>
      <c r="AK218" s="177"/>
      <c r="AL218" s="177"/>
    </row>
    <row r="219" ht="15.75" customHeight="1">
      <c r="AJ219" s="177"/>
      <c r="AK219" s="177"/>
      <c r="AL219" s="177"/>
    </row>
    <row r="220" ht="15.75" customHeight="1">
      <c r="AJ220" s="177"/>
      <c r="AK220" s="177"/>
      <c r="AL220" s="177"/>
    </row>
    <row r="221" ht="15.75" customHeight="1">
      <c r="AJ221" s="177"/>
      <c r="AK221" s="177"/>
      <c r="AL221" s="177"/>
    </row>
    <row r="222" ht="15.75" customHeight="1">
      <c r="AJ222" s="177"/>
      <c r="AK222" s="177"/>
      <c r="AL222" s="177"/>
    </row>
    <row r="223" ht="15.75" customHeight="1">
      <c r="AJ223" s="177"/>
      <c r="AK223" s="177"/>
      <c r="AL223" s="177"/>
    </row>
    <row r="224" ht="15.75" customHeight="1">
      <c r="AJ224" s="177"/>
      <c r="AK224" s="177"/>
      <c r="AL224" s="177"/>
    </row>
    <row r="225" ht="15.75" customHeight="1">
      <c r="AJ225" s="177"/>
      <c r="AK225" s="177"/>
      <c r="AL225" s="177"/>
    </row>
    <row r="226" ht="15.75" customHeight="1">
      <c r="AJ226" s="177"/>
      <c r="AK226" s="177"/>
      <c r="AL226" s="177"/>
    </row>
    <row r="227" ht="15.75" customHeight="1">
      <c r="AJ227" s="177"/>
      <c r="AK227" s="177"/>
      <c r="AL227" s="177"/>
    </row>
    <row r="228" ht="15.75" customHeight="1">
      <c r="AJ228" s="177"/>
      <c r="AK228" s="177"/>
      <c r="AL228" s="177"/>
    </row>
    <row r="229" ht="15.75" customHeight="1">
      <c r="AJ229" s="177"/>
      <c r="AK229" s="177"/>
      <c r="AL229" s="177"/>
    </row>
    <row r="230" ht="15.75" customHeight="1">
      <c r="AJ230" s="177"/>
      <c r="AK230" s="177"/>
      <c r="AL230" s="177"/>
    </row>
    <row r="231" ht="15.75" customHeight="1">
      <c r="AJ231" s="177"/>
      <c r="AK231" s="177"/>
      <c r="AL231" s="177"/>
    </row>
    <row r="232" ht="15.75" customHeight="1">
      <c r="AJ232" s="177"/>
      <c r="AK232" s="177"/>
      <c r="AL232" s="177"/>
    </row>
    <row r="233" ht="15.75" customHeight="1">
      <c r="AJ233" s="177"/>
      <c r="AK233" s="177"/>
      <c r="AL233" s="177"/>
    </row>
    <row r="234" ht="15.75" customHeight="1">
      <c r="AJ234" s="177"/>
      <c r="AK234" s="177"/>
      <c r="AL234" s="177"/>
    </row>
    <row r="235" ht="15.75" customHeight="1">
      <c r="AJ235" s="177"/>
      <c r="AK235" s="177"/>
      <c r="AL235" s="177"/>
    </row>
    <row r="236" ht="15.75" customHeight="1">
      <c r="AJ236" s="177"/>
      <c r="AK236" s="177"/>
      <c r="AL236" s="177"/>
    </row>
    <row r="237" ht="15.75" customHeight="1">
      <c r="AJ237" s="177"/>
      <c r="AK237" s="177"/>
      <c r="AL237" s="177"/>
    </row>
    <row r="238" ht="15.75" customHeight="1">
      <c r="AJ238" s="177"/>
      <c r="AK238" s="177"/>
      <c r="AL238" s="177"/>
    </row>
    <row r="239" ht="15.75" customHeight="1">
      <c r="AJ239" s="177"/>
      <c r="AK239" s="177"/>
      <c r="AL239" s="177"/>
    </row>
    <row r="240" ht="15.75" customHeight="1">
      <c r="AJ240" s="177"/>
      <c r="AK240" s="177"/>
      <c r="AL240" s="177"/>
    </row>
    <row r="241" ht="15.75" customHeight="1">
      <c r="AJ241" s="177"/>
      <c r="AK241" s="177"/>
      <c r="AL241" s="177"/>
    </row>
    <row r="242" ht="15.75" customHeight="1">
      <c r="AJ242" s="177"/>
      <c r="AK242" s="177"/>
      <c r="AL242" s="177"/>
    </row>
    <row r="243" ht="15.75" customHeight="1">
      <c r="AJ243" s="177"/>
      <c r="AK243" s="177"/>
      <c r="AL243" s="177"/>
    </row>
    <row r="244" ht="15.75" customHeight="1">
      <c r="AJ244" s="177"/>
      <c r="AK244" s="177"/>
      <c r="AL244" s="177"/>
    </row>
    <row r="245" ht="15.75" customHeight="1">
      <c r="AJ245" s="177"/>
      <c r="AK245" s="177"/>
      <c r="AL245" s="177"/>
    </row>
    <row r="246" ht="15.75" customHeight="1">
      <c r="AJ246" s="177"/>
      <c r="AK246" s="177"/>
      <c r="AL246" s="177"/>
    </row>
    <row r="247" ht="15.75" customHeight="1">
      <c r="AJ247" s="177"/>
      <c r="AK247" s="177"/>
      <c r="AL247" s="177"/>
    </row>
    <row r="248" ht="15.75" customHeight="1">
      <c r="AJ248" s="177"/>
      <c r="AK248" s="177"/>
      <c r="AL248" s="177"/>
    </row>
    <row r="249" ht="15.75" customHeight="1">
      <c r="AJ249" s="177"/>
      <c r="AK249" s="177"/>
      <c r="AL249" s="177"/>
    </row>
    <row r="250" ht="15.75" customHeight="1">
      <c r="AJ250" s="177"/>
      <c r="AK250" s="177"/>
      <c r="AL250" s="177"/>
    </row>
    <row r="251" ht="15.75" customHeight="1">
      <c r="AJ251" s="177"/>
      <c r="AK251" s="177"/>
      <c r="AL251" s="177"/>
    </row>
    <row r="252" ht="15.75" customHeight="1">
      <c r="AJ252" s="177"/>
      <c r="AK252" s="177"/>
      <c r="AL252" s="177"/>
    </row>
    <row r="253" ht="15.75" customHeight="1">
      <c r="AJ253" s="177"/>
      <c r="AK253" s="177"/>
      <c r="AL253" s="177"/>
    </row>
    <row r="254" ht="15.75" customHeight="1">
      <c r="AJ254" s="177"/>
      <c r="AK254" s="177"/>
      <c r="AL254" s="177"/>
    </row>
    <row r="255" ht="15.75" customHeight="1">
      <c r="AJ255" s="177"/>
      <c r="AK255" s="177"/>
      <c r="AL255" s="177"/>
    </row>
    <row r="256" ht="15.75" customHeight="1">
      <c r="AJ256" s="177"/>
      <c r="AK256" s="177"/>
      <c r="AL256" s="177"/>
    </row>
    <row r="257" ht="15.75" customHeight="1">
      <c r="AJ257" s="177"/>
      <c r="AK257" s="177"/>
      <c r="AL257" s="177"/>
    </row>
    <row r="258" ht="15.75" customHeight="1">
      <c r="AJ258" s="177"/>
      <c r="AK258" s="177"/>
      <c r="AL258" s="177"/>
    </row>
    <row r="259" ht="15.75" customHeight="1">
      <c r="AJ259" s="177"/>
      <c r="AK259" s="177"/>
      <c r="AL259" s="177"/>
    </row>
    <row r="260" ht="15.75" customHeight="1">
      <c r="AJ260" s="177"/>
      <c r="AK260" s="177"/>
      <c r="AL260" s="177"/>
    </row>
    <row r="261" ht="15.75" customHeight="1">
      <c r="AJ261" s="177"/>
      <c r="AK261" s="177"/>
      <c r="AL261" s="177"/>
    </row>
    <row r="262" ht="15.75" customHeight="1">
      <c r="AJ262" s="177"/>
      <c r="AK262" s="177"/>
      <c r="AL262" s="177"/>
    </row>
    <row r="263" ht="15.75" customHeight="1">
      <c r="AJ263" s="177"/>
      <c r="AK263" s="177"/>
      <c r="AL263" s="177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6">
    <mergeCell ref="R4:R6"/>
    <mergeCell ref="S4:T4"/>
    <mergeCell ref="AG4:AG6"/>
    <mergeCell ref="AH4:AH6"/>
    <mergeCell ref="AM4:AM6"/>
    <mergeCell ref="AN4:AN6"/>
    <mergeCell ref="AO4:AO6"/>
    <mergeCell ref="AP4:AP6"/>
    <mergeCell ref="AQ4:AQ6"/>
    <mergeCell ref="F5:F6"/>
    <mergeCell ref="G5:G6"/>
    <mergeCell ref="H5:H6"/>
    <mergeCell ref="I5:I6"/>
    <mergeCell ref="J5:J6"/>
    <mergeCell ref="K5:K6"/>
    <mergeCell ref="AE5:AE6"/>
    <mergeCell ref="AF5:AF6"/>
    <mergeCell ref="X5:X6"/>
    <mergeCell ref="Y5:Y6"/>
    <mergeCell ref="Z5:Z6"/>
    <mergeCell ref="AA5:AA6"/>
    <mergeCell ref="AB5:AB6"/>
    <mergeCell ref="AC5:AC6"/>
    <mergeCell ref="AD5:AD6"/>
    <mergeCell ref="E4:E6"/>
    <mergeCell ref="F4:G4"/>
    <mergeCell ref="H4:I4"/>
    <mergeCell ref="J4:K4"/>
    <mergeCell ref="L4:M4"/>
    <mergeCell ref="N4:O4"/>
    <mergeCell ref="L5:L6"/>
    <mergeCell ref="M5:M6"/>
    <mergeCell ref="N5:N6"/>
    <mergeCell ref="O5:O6"/>
    <mergeCell ref="U4:V4"/>
    <mergeCell ref="W4:X4"/>
    <mergeCell ref="Y4:Z4"/>
    <mergeCell ref="AA4:AB4"/>
    <mergeCell ref="AC4:AD4"/>
    <mergeCell ref="AE4:AF4"/>
    <mergeCell ref="P4:P6"/>
    <mergeCell ref="Q4:Q6"/>
    <mergeCell ref="S5:S6"/>
    <mergeCell ref="T5:T6"/>
    <mergeCell ref="U5:U6"/>
    <mergeCell ref="V5:V6"/>
    <mergeCell ref="W5:W6"/>
    <mergeCell ref="A54:A55"/>
    <mergeCell ref="A56:B56"/>
    <mergeCell ref="A57:A58"/>
    <mergeCell ref="A59:B59"/>
    <mergeCell ref="A60:B61"/>
    <mergeCell ref="C61:D61"/>
    <mergeCell ref="F61:O61"/>
    <mergeCell ref="A62:B62"/>
    <mergeCell ref="A63:B63"/>
    <mergeCell ref="C63:E63"/>
    <mergeCell ref="F63:G63"/>
    <mergeCell ref="H63:I63"/>
    <mergeCell ref="J63:K63"/>
    <mergeCell ref="L63:M63"/>
    <mergeCell ref="AC63:AD63"/>
    <mergeCell ref="AE63:AF63"/>
    <mergeCell ref="AG63:AH63"/>
    <mergeCell ref="AK63:AL63"/>
    <mergeCell ref="N63:O63"/>
    <mergeCell ref="P63:Q63"/>
    <mergeCell ref="S63:T63"/>
    <mergeCell ref="U63:V63"/>
    <mergeCell ref="W63:X63"/>
    <mergeCell ref="Y63:Z63"/>
    <mergeCell ref="AA63:AB63"/>
    <mergeCell ref="AI4:AI6"/>
    <mergeCell ref="AJ4:AL4"/>
    <mergeCell ref="AJ5:AJ6"/>
    <mergeCell ref="AK5:AL5"/>
    <mergeCell ref="A1:AP1"/>
    <mergeCell ref="A2:AP2"/>
    <mergeCell ref="A3:AP3"/>
    <mergeCell ref="B4:B6"/>
    <mergeCell ref="C4:C6"/>
    <mergeCell ref="D4:D6"/>
    <mergeCell ref="A7:AP7"/>
    <mergeCell ref="A28:B29"/>
    <mergeCell ref="C29:D29"/>
    <mergeCell ref="F29:O29"/>
    <mergeCell ref="P29:Q29"/>
    <mergeCell ref="S29:AF29"/>
    <mergeCell ref="AG29:AH29"/>
    <mergeCell ref="AK29:AL29"/>
    <mergeCell ref="A30:AP30"/>
    <mergeCell ref="A4:A6"/>
    <mergeCell ref="A8:A11"/>
    <mergeCell ref="A12:A15"/>
    <mergeCell ref="A16:A19"/>
    <mergeCell ref="A20:A23"/>
    <mergeCell ref="A24:A26"/>
    <mergeCell ref="A27:B27"/>
    <mergeCell ref="C52:D52"/>
    <mergeCell ref="F52:O52"/>
    <mergeCell ref="P52:Q52"/>
    <mergeCell ref="S52:AF52"/>
    <mergeCell ref="AG52:AH52"/>
    <mergeCell ref="AK52:AL52"/>
    <mergeCell ref="A53:AP53"/>
    <mergeCell ref="A31:A34"/>
    <mergeCell ref="A35:A38"/>
    <mergeCell ref="A39:A42"/>
    <mergeCell ref="A43:A46"/>
    <mergeCell ref="A47:A49"/>
    <mergeCell ref="A50:B50"/>
    <mergeCell ref="A51:B52"/>
    <mergeCell ref="P61:Q61"/>
    <mergeCell ref="S61:AF61"/>
    <mergeCell ref="AG61:AH61"/>
    <mergeCell ref="AK61:AL61"/>
  </mergeCells>
  <printOptions/>
  <pageMargins bottom="0.10368100539156747" footer="0.0" header="0.0" left="0.2764826810441799" right="0.23040223420348324" top="0.13824134052208994"/>
  <pageSetup fitToHeight="0" paperSize="9" orientation="landscape"/>
  <drawing r:id="rId1"/>
</worksheet>
</file>